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firstSheet="25" activeTab="28"/>
  </bookViews>
  <sheets>
    <sheet name="TC CGKL 16-3N" sheetId="1" r:id="rId1"/>
    <sheet name="TC CTTBCK 17-2N" sheetId="2" r:id="rId2"/>
    <sheet name="TC May TT 16-3N" sheetId="3" r:id="rId3"/>
    <sheet name="TC QTKS 16-2N" sheetId="4" r:id="rId4"/>
    <sheet name="TC KTCBMA 16-3N" sheetId="5" r:id="rId5"/>
    <sheet name="TC QTKS 16-3N" sheetId="6" r:id="rId6"/>
    <sheet name="TC KCS 16-3N" sheetId="7" r:id="rId7"/>
    <sheet name="TC KCS 17-2N" sheetId="8" r:id="rId8"/>
    <sheet name="TC CNOTO 16-3NA" sheetId="9" r:id="rId9"/>
    <sheet name="TC CNOTO 16-3NB" sheetId="10" r:id="rId10"/>
    <sheet name="TC CNOTO 17-2N" sheetId="11" r:id="rId11"/>
    <sheet name="TC KTSC, LRMT 15-3N" sheetId="12" r:id="rId12"/>
    <sheet name="TC KTSC, LRMT 16-3N" sheetId="13" r:id="rId13"/>
    <sheet name="TC Điện CN 16-3NA" sheetId="14" r:id="rId14"/>
    <sheet name="TC Điện CN 16-3NB" sheetId="15" r:id="rId15"/>
    <sheet name="CĐ Điện CN 16-3N" sheetId="16" r:id="rId16"/>
    <sheet name="CD Điện 18-lt" sheetId="17" r:id="rId17"/>
    <sheet name="CĐ QTTMT 16-3N" sheetId="18" r:id="rId18"/>
    <sheet name="CĐ QTMMT 18-LT" sheetId="19" r:id="rId19"/>
    <sheet name="CĐ CNOTO 16-3N" sheetId="20" r:id="rId20"/>
    <sheet name="CĐ CNOTO 18-LT" sheetId="21" r:id="rId21"/>
    <sheet name="CĐ KCS 18-LT" sheetId="22" r:id="rId22"/>
    <sheet name="CD CTTBCK 18-LT" sheetId="23" r:id="rId23"/>
    <sheet name="CĐ Hàn 16-3n" sheetId="24" r:id="rId24"/>
    <sheet name="CĐ QTKS 16-3N" sheetId="25" r:id="rId25"/>
    <sheet name="CĐ KTDN 16-3N" sheetId="26" r:id="rId26"/>
    <sheet name="CĐ May TT 16-3N" sheetId="27" r:id="rId27"/>
    <sheet name="CĐ May TT 18-LT" sheetId="28" r:id="rId28"/>
    <sheet name="CĐ QTKS 15-3N" sheetId="29" r:id="rId29"/>
  </sheets>
  <definedNames/>
  <calcPr fullCalcOnLoad="1"/>
</workbook>
</file>

<file path=xl/sharedStrings.xml><?xml version="1.0" encoding="utf-8"?>
<sst xmlns="http://schemas.openxmlformats.org/spreadsheetml/2006/main" count="1923" uniqueCount="411">
  <si>
    <t>TRƯỜNG CAO ĐẲNG NGHỀ PHÚ YÊN</t>
  </si>
  <si>
    <t>Họ và tên</t>
  </si>
  <si>
    <t>Ngày sinh</t>
  </si>
  <si>
    <t>Nơi sinh</t>
  </si>
  <si>
    <t>Xếp loại rèn luyện</t>
  </si>
  <si>
    <t>Điểm TB toàn khóa</t>
  </si>
  <si>
    <t>TT</t>
  </si>
  <si>
    <t>Nữ</t>
  </si>
  <si>
    <t>Giới tính</t>
  </si>
  <si>
    <t>Ghi chú</t>
  </si>
  <si>
    <t>Phú Yên</t>
  </si>
  <si>
    <t>Tốt</t>
  </si>
  <si>
    <t xml:space="preserve">  UBND TỈNH PHÚ YÊN</t>
  </si>
  <si>
    <t xml:space="preserve">                   CỘNG HÒA XÃ HỘI CHỦ NGHĨA VIỆT NAM</t>
  </si>
  <si>
    <t xml:space="preserve">                  Độc lập - Tự do - Hạnh phúc</t>
  </si>
  <si>
    <t>Nam</t>
  </si>
  <si>
    <t>Khá</t>
  </si>
  <si>
    <t xml:space="preserve">Phú Yên </t>
  </si>
  <si>
    <t>Nguyễn Thị</t>
  </si>
  <si>
    <t>Khánh Hòa</t>
  </si>
  <si>
    <t>Tính</t>
  </si>
  <si>
    <t>Thảo</t>
  </si>
  <si>
    <t>Nga</t>
  </si>
  <si>
    <t>Hà</t>
  </si>
  <si>
    <t>Nguyễn Thị Hồng</t>
  </si>
  <si>
    <t>Hiền</t>
  </si>
  <si>
    <t>Nguyễn Thị Tuyết</t>
  </si>
  <si>
    <t>Hồng</t>
  </si>
  <si>
    <t>Mai</t>
  </si>
  <si>
    <t>Thi</t>
  </si>
  <si>
    <t>Viên</t>
  </si>
  <si>
    <t>Vương</t>
  </si>
  <si>
    <t>Nguyễn Thị Mỹ</t>
  </si>
  <si>
    <t>Huỳnh Thị</t>
  </si>
  <si>
    <t>Đà Nẵng</t>
  </si>
  <si>
    <t>Trương Thị Kim</t>
  </si>
  <si>
    <t>Nguyễn Thị Thu</t>
  </si>
  <si>
    <t>Nguyễn Thị Thanh</t>
  </si>
  <si>
    <t>Thủy</t>
  </si>
  <si>
    <t>Vân</t>
  </si>
  <si>
    <t>Duyên</t>
  </si>
  <si>
    <t>Trần Thị</t>
  </si>
  <si>
    <t>Nhung</t>
  </si>
  <si>
    <t>Phương</t>
  </si>
  <si>
    <t>Nguyễn Thị Phương</t>
  </si>
  <si>
    <t>Phạm Thị</t>
  </si>
  <si>
    <t>Thơm</t>
  </si>
  <si>
    <t>Trâm</t>
  </si>
  <si>
    <t>Trang</t>
  </si>
  <si>
    <t>Võ Thị Ngọc</t>
  </si>
  <si>
    <t>Đặng Thị Bích</t>
  </si>
  <si>
    <t>Thịnh</t>
  </si>
  <si>
    <t>Võ Mỹ Kỳ</t>
  </si>
  <si>
    <t>Mang Thị</t>
  </si>
  <si>
    <t>Gái</t>
  </si>
  <si>
    <t>Hậu</t>
  </si>
  <si>
    <t xml:space="preserve">Trần Thị Ngọc </t>
  </si>
  <si>
    <t>Hiệp</t>
  </si>
  <si>
    <t xml:space="preserve">Nguyễn Thị Mỹ </t>
  </si>
  <si>
    <t>Hoa</t>
  </si>
  <si>
    <t>Võ Thị Bích</t>
  </si>
  <si>
    <t>Hợp</t>
  </si>
  <si>
    <t>K Pá Thị</t>
  </si>
  <si>
    <t>Linh</t>
  </si>
  <si>
    <t xml:space="preserve">La O Thị </t>
  </si>
  <si>
    <t>Mược</t>
  </si>
  <si>
    <t>Nguyễn Tú</t>
  </si>
  <si>
    <t>Ngọc</t>
  </si>
  <si>
    <t xml:space="preserve">Phạm Thị Hồng </t>
  </si>
  <si>
    <t>Trà Thị Hồng</t>
  </si>
  <si>
    <t>Lê Thị Chi</t>
  </si>
  <si>
    <t>Nơ</t>
  </si>
  <si>
    <t>Thư</t>
  </si>
  <si>
    <t>Trà</t>
  </si>
  <si>
    <t>Huỳnh Thị Kiều</t>
  </si>
  <si>
    <t xml:space="preserve">Ngô Thị </t>
  </si>
  <si>
    <t xml:space="preserve">Nguyễn Hoàn </t>
  </si>
  <si>
    <t>Anh</t>
  </si>
  <si>
    <t>Châu</t>
  </si>
  <si>
    <t>Chương</t>
  </si>
  <si>
    <t>Đạt</t>
  </si>
  <si>
    <t>Đức</t>
  </si>
  <si>
    <t>Phạm Thị Thu</t>
  </si>
  <si>
    <t xml:space="preserve">Võ Thị Thúy </t>
  </si>
  <si>
    <t>Lài</t>
  </si>
  <si>
    <t>Lợi</t>
  </si>
  <si>
    <t>Ngô Thị Giang</t>
  </si>
  <si>
    <t>Nguyên</t>
  </si>
  <si>
    <t>Phúc</t>
  </si>
  <si>
    <t>Quyên</t>
  </si>
  <si>
    <t>Văn Thị Mỹ</t>
  </si>
  <si>
    <t>Nguyễn Ngọc</t>
  </si>
  <si>
    <t>Thuận</t>
  </si>
  <si>
    <t xml:space="preserve">Đinh Văn </t>
  </si>
  <si>
    <t>Tuyền</t>
  </si>
  <si>
    <t>Lớp: TC May TT 16-3N - Niên khóa : 2016 - 2019</t>
  </si>
  <si>
    <t>Lớp: TC QTKS 16-3N - Niên khóa : 2016 - 2019</t>
  </si>
  <si>
    <t>Lớp: CĐ May TT 18-LT - Niên khóa : 2018 - 2019</t>
  </si>
  <si>
    <t>Lê Tấn</t>
  </si>
  <si>
    <t>Hải</t>
  </si>
  <si>
    <t>05/11/2000</t>
  </si>
  <si>
    <t>Nguyễn Quang</t>
  </si>
  <si>
    <t>Trực</t>
  </si>
  <si>
    <t>17/04/2000</t>
  </si>
  <si>
    <t>Lớp: CĐ CTTBCK 18-LT - Niên khóa : 2018 - 2019</t>
  </si>
  <si>
    <t>Lê Thị Mỹ</t>
  </si>
  <si>
    <t xml:space="preserve">Bùi Thị </t>
  </si>
  <si>
    <t>Trần Nữ Bích</t>
  </si>
  <si>
    <t>Phan Thị Hồng</t>
  </si>
  <si>
    <t>Thúy</t>
  </si>
  <si>
    <t>Nguyễn Thị Lệ</t>
  </si>
  <si>
    <t>Xuất sắc</t>
  </si>
  <si>
    <t>Lớp: CĐ KCS 18-LT - Niên khóa : 2018 - 2019</t>
  </si>
  <si>
    <t>Lớp: CĐ CNOTO 18-LT - Niên khóa : 2018 - 2019</t>
  </si>
  <si>
    <t xml:space="preserve">Phạm Hữu </t>
  </si>
  <si>
    <t>Hưng</t>
  </si>
  <si>
    <t>Nguyễn Văn</t>
  </si>
  <si>
    <t>Tiên</t>
  </si>
  <si>
    <t xml:space="preserve">Võ Văn </t>
  </si>
  <si>
    <t>Thắng</t>
  </si>
  <si>
    <t>Hồ Văn</t>
  </si>
  <si>
    <t>Lê Trọng</t>
  </si>
  <si>
    <t>Thanh</t>
  </si>
  <si>
    <t>Trí</t>
  </si>
  <si>
    <t>Lớp: CĐ Điện CN 18-LT - Niên khóa : 2018 - 2019</t>
  </si>
  <si>
    <t>Hồ Duy</t>
  </si>
  <si>
    <t>Cường</t>
  </si>
  <si>
    <t>Nguyễn Tấn</t>
  </si>
  <si>
    <t>Được</t>
  </si>
  <si>
    <t>Trần Văn</t>
  </si>
  <si>
    <t>Duy</t>
  </si>
  <si>
    <t>Hồ Minh</t>
  </si>
  <si>
    <t xml:space="preserve">Lê Ngọc </t>
  </si>
  <si>
    <t>Hân</t>
  </si>
  <si>
    <t>Trần Quốc</t>
  </si>
  <si>
    <t>Hoàn</t>
  </si>
  <si>
    <t>Trần Anh</t>
  </si>
  <si>
    <t>Khoan</t>
  </si>
  <si>
    <t>Hồ Tấn</t>
  </si>
  <si>
    <t>Hồ Lương</t>
  </si>
  <si>
    <t>Nhơn</t>
  </si>
  <si>
    <t>Võ Quỳnh</t>
  </si>
  <si>
    <t>Tân</t>
  </si>
  <si>
    <t>Nguyễn  Mai</t>
  </si>
  <si>
    <t>Thông</t>
  </si>
  <si>
    <t>Phạm Nam</t>
  </si>
  <si>
    <t>Tiến</t>
  </si>
  <si>
    <t>Nguyễn Minh</t>
  </si>
  <si>
    <t>Tín</t>
  </si>
  <si>
    <t>Toàn</t>
  </si>
  <si>
    <t>Lê Đức</t>
  </si>
  <si>
    <t>Toản</t>
  </si>
  <si>
    <t>Đắk lắk</t>
  </si>
  <si>
    <t>Biện Thanh</t>
  </si>
  <si>
    <t>Trọng</t>
  </si>
  <si>
    <t>Đỗ Anh</t>
  </si>
  <si>
    <t>Tuấn</t>
  </si>
  <si>
    <t>Phạm Văn</t>
  </si>
  <si>
    <t>Viện</t>
  </si>
  <si>
    <t>Trương Công</t>
  </si>
  <si>
    <t>Vinh</t>
  </si>
  <si>
    <t>Lớp: TC CNOTO 16-3NA - Niên khóa : 2016 - 2019</t>
  </si>
  <si>
    <t>Nguyễn Hoàng</t>
  </si>
  <si>
    <t>Võ Thúc</t>
  </si>
  <si>
    <t>Kháng</t>
  </si>
  <si>
    <t>Nguyễn Xuân</t>
  </si>
  <si>
    <t>Sơn</t>
  </si>
  <si>
    <t xml:space="preserve">Lê Phú </t>
  </si>
  <si>
    <t>Ân</t>
  </si>
  <si>
    <t>Dương Duy</t>
  </si>
  <si>
    <t>Danh</t>
  </si>
  <si>
    <t>Lê Văn</t>
  </si>
  <si>
    <t>Gia Lai</t>
  </si>
  <si>
    <t xml:space="preserve">Tăng Ngọc </t>
  </si>
  <si>
    <t>Minh</t>
  </si>
  <si>
    <t>Đoàn Minh</t>
  </si>
  <si>
    <t>Quân</t>
  </si>
  <si>
    <t>Bùi Văn</t>
  </si>
  <si>
    <t>Trương Thanh</t>
  </si>
  <si>
    <t xml:space="preserve">Phan </t>
  </si>
  <si>
    <t>Tới</t>
  </si>
  <si>
    <t>Phạm Ngọc</t>
  </si>
  <si>
    <t>Trải</t>
  </si>
  <si>
    <t>Kpă Y</t>
  </si>
  <si>
    <t>Vâng</t>
  </si>
  <si>
    <t>Thành</t>
  </si>
  <si>
    <t>Lớp: TC KCS 16-3N - Niên khóa : 2016 - 2019</t>
  </si>
  <si>
    <t>Nguyễn Trung</t>
  </si>
  <si>
    <t>Lê Ngọc</t>
  </si>
  <si>
    <t>Khánh</t>
  </si>
  <si>
    <t xml:space="preserve">Nữ </t>
  </si>
  <si>
    <t>Việt</t>
  </si>
  <si>
    <t>Lớp: TC CNOTO 16-3NB - Niên khóa : 2016 - 2019</t>
  </si>
  <si>
    <t>Trần Hoàng</t>
  </si>
  <si>
    <t>Đại</t>
  </si>
  <si>
    <t>Hải Phòng</t>
  </si>
  <si>
    <t>Nguyễn Anh</t>
  </si>
  <si>
    <t>Nguyễn Võ Quốc</t>
  </si>
  <si>
    <t>Lâm</t>
  </si>
  <si>
    <t>Trần Huỳnh</t>
  </si>
  <si>
    <t xml:space="preserve">Lê Trần </t>
  </si>
  <si>
    <t>Pháp</t>
  </si>
  <si>
    <t>Đặng Văn</t>
  </si>
  <si>
    <t>Phong</t>
  </si>
  <si>
    <t>Lương Văn</t>
  </si>
  <si>
    <t xml:space="preserve">Phường </t>
  </si>
  <si>
    <t>Thiển</t>
  </si>
  <si>
    <t>Lê Công</t>
  </si>
  <si>
    <t>Thơ</t>
  </si>
  <si>
    <t>Nguyễn Hữu</t>
  </si>
  <si>
    <t>Thọ</t>
  </si>
  <si>
    <t xml:space="preserve">Trần Ngọc </t>
  </si>
  <si>
    <t>Ẩn</t>
  </si>
  <si>
    <t>Cao Tuấn</t>
  </si>
  <si>
    <t xml:space="preserve">Phan Trương Đức </t>
  </si>
  <si>
    <t>Lương</t>
  </si>
  <si>
    <t>Phan Hữu</t>
  </si>
  <si>
    <t>Nghĩa</t>
  </si>
  <si>
    <t>Trương Quyết</t>
  </si>
  <si>
    <t>Nguyễn Trọng</t>
  </si>
  <si>
    <t>Nguyễn Duy</t>
  </si>
  <si>
    <t>Đặng Huỳnh Phi</t>
  </si>
  <si>
    <t>Lớp: TC KTCBMA 16-3N - Niên khóa : 2016 - 2019</t>
  </si>
  <si>
    <t>Nguyễn Quốc</t>
  </si>
  <si>
    <t>Hào</t>
  </si>
  <si>
    <t>Trần Quang</t>
  </si>
  <si>
    <t>Nguyễn Thanh</t>
  </si>
  <si>
    <t>Đặng Hoàng Trúc</t>
  </si>
  <si>
    <t>My</t>
  </si>
  <si>
    <t>Huỳnh Văn</t>
  </si>
  <si>
    <t>Bùi Đại</t>
  </si>
  <si>
    <t>Lê Thị</t>
  </si>
  <si>
    <t>Ninh</t>
  </si>
  <si>
    <t xml:space="preserve">Lê Hữu </t>
  </si>
  <si>
    <t>Dương Thị Kim</t>
  </si>
  <si>
    <t>Thoa</t>
  </si>
  <si>
    <t>Bạch Dương Thủy</t>
  </si>
  <si>
    <t>Nha Trang</t>
  </si>
  <si>
    <t xml:space="preserve">Võ Hồ Ngọc </t>
  </si>
  <si>
    <t>Trần Ngọc Xuân</t>
  </si>
  <si>
    <t>Châu Thanh</t>
  </si>
  <si>
    <t>Trúc</t>
  </si>
  <si>
    <t>Võ Thanh</t>
  </si>
  <si>
    <t>Tùng</t>
  </si>
  <si>
    <t xml:space="preserve">Phan Thị Hồng </t>
  </si>
  <si>
    <t>Lớp: TC CGKL 16-3N - Niên khóa : 2016 - 2019</t>
  </si>
  <si>
    <t>Huỳnh Nhất</t>
  </si>
  <si>
    <t>Lượng</t>
  </si>
  <si>
    <t>Lớp: TC CTTBCK 17-2N - Niên khóa : 2017 - 2019</t>
  </si>
  <si>
    <t>Lớp: TC CNOTO 17-2N - Niên khóa : 2017 - 2019</t>
  </si>
  <si>
    <t>Nguyễn Kiều</t>
  </si>
  <si>
    <t>Hướng</t>
  </si>
  <si>
    <t>Huỳnh Công</t>
  </si>
  <si>
    <t>Khải</t>
  </si>
  <si>
    <t>Lớp: TC KCS 17-2N - Niên khóa : 2017 - 2019</t>
  </si>
  <si>
    <t>Phước</t>
  </si>
  <si>
    <t>Lớp: CĐ Hàn 16-3N - Niên khóa : 2016 - 2019</t>
  </si>
  <si>
    <t>Lưu Quốc</t>
  </si>
  <si>
    <t>Bảo</t>
  </si>
  <si>
    <t xml:space="preserve">Võ Đông </t>
  </si>
  <si>
    <t>Bình</t>
  </si>
  <si>
    <t>Nguyễn Ran</t>
  </si>
  <si>
    <t>Dy</t>
  </si>
  <si>
    <t>Lê Trương Minh</t>
  </si>
  <si>
    <t>Võ Lê Bảo</t>
  </si>
  <si>
    <t>10/07/1997</t>
  </si>
  <si>
    <t>Nhựt</t>
  </si>
  <si>
    <t>Nguyễn Thái</t>
  </si>
  <si>
    <t xml:space="preserve">Nguyễn Văn </t>
  </si>
  <si>
    <t>Lý Ngọc</t>
  </si>
  <si>
    <t>Thạnh</t>
  </si>
  <si>
    <t>Thương</t>
  </si>
  <si>
    <t>Nguyễn Tuấn</t>
  </si>
  <si>
    <t>Trần Hữu</t>
  </si>
  <si>
    <t>Quý</t>
  </si>
  <si>
    <t>Diệu</t>
  </si>
  <si>
    <t>Nguyễn Thành</t>
  </si>
  <si>
    <t>Đô</t>
  </si>
  <si>
    <t>Đinh Văn</t>
  </si>
  <si>
    <t>Phan Trúc</t>
  </si>
  <si>
    <t>Lớp: CĐ CNOTO 16-3N - Niên khóa : 2016 - 2019</t>
  </si>
  <si>
    <t>Lê Hoàng</t>
  </si>
  <si>
    <t>Học</t>
  </si>
  <si>
    <t>Nguyễn Đăng</t>
  </si>
  <si>
    <t>Khoa</t>
  </si>
  <si>
    <t xml:space="preserve">Huỳnh Kim </t>
  </si>
  <si>
    <t xml:space="preserve">Nguyễn Tấn </t>
  </si>
  <si>
    <t>Quá</t>
  </si>
  <si>
    <t>Đoàn Ngọc</t>
  </si>
  <si>
    <t xml:space="preserve">Lê Minh  </t>
  </si>
  <si>
    <t>Tâm</t>
  </si>
  <si>
    <t>05/06/1998</t>
  </si>
  <si>
    <t>Lê Thanh</t>
  </si>
  <si>
    <t>Tạo</t>
  </si>
  <si>
    <t>Đỗ Hữu</t>
  </si>
  <si>
    <t>Trường</t>
  </si>
  <si>
    <t>Phạm Anh</t>
  </si>
  <si>
    <t>Đỗ Đoàn</t>
  </si>
  <si>
    <t>Văn</t>
  </si>
  <si>
    <t>Nguyễn Huy</t>
  </si>
  <si>
    <t>Hoàng</t>
  </si>
  <si>
    <t>Lớp: CĐ Điện CN 16-3N - Niên khóa : 2016 - 2019</t>
  </si>
  <si>
    <t>Chánh</t>
  </si>
  <si>
    <t>Nguyễn Văn Nguyên</t>
  </si>
  <si>
    <t>Hảo</t>
  </si>
  <si>
    <t>06/12/1998</t>
  </si>
  <si>
    <t>Trần Ngọc</t>
  </si>
  <si>
    <t xml:space="preserve">Lê Tấn </t>
  </si>
  <si>
    <t>Hữu</t>
  </si>
  <si>
    <t>Khê</t>
  </si>
  <si>
    <t>Phạm Minh</t>
  </si>
  <si>
    <t>Nguyễn Thế</t>
  </si>
  <si>
    <t>Võ Tấn</t>
  </si>
  <si>
    <t xml:space="preserve">Phạm Phước </t>
  </si>
  <si>
    <t>18/02/1995</t>
  </si>
  <si>
    <t>Tây</t>
  </si>
  <si>
    <t xml:space="preserve">Phạm Văn </t>
  </si>
  <si>
    <t>Phạm Thanh</t>
  </si>
  <si>
    <t>Tú</t>
  </si>
  <si>
    <t>Nguyễn Đức</t>
  </si>
  <si>
    <t>Lớp: CĐ KTDN 16-3N - Niên khóa : 2016 - 2019</t>
  </si>
  <si>
    <t>Lê Thị Thu</t>
  </si>
  <si>
    <t>Hiếu</t>
  </si>
  <si>
    <t>Nhã</t>
  </si>
  <si>
    <t>Ngô Chí</t>
  </si>
  <si>
    <t>Huỳnh Quốc</t>
  </si>
  <si>
    <t>Dâng</t>
  </si>
  <si>
    <t>Lê Kha</t>
  </si>
  <si>
    <t>Khương</t>
  </si>
  <si>
    <t>26/10/1998</t>
  </si>
  <si>
    <t xml:space="preserve">Nguyễn Thanh </t>
  </si>
  <si>
    <t>Nguyễn Huỳnh Đan</t>
  </si>
  <si>
    <t>Lớp: CĐ May TT 16-3N - Niên khóa : 2016 - 2019</t>
  </si>
  <si>
    <t>Đoàn Bích</t>
  </si>
  <si>
    <t>R'com</t>
  </si>
  <si>
    <t>H Ý</t>
  </si>
  <si>
    <t>Lê Thị  Nguyệt</t>
  </si>
  <si>
    <t>Hằng</t>
  </si>
  <si>
    <t>Lưu Thị</t>
  </si>
  <si>
    <t>Mơ</t>
  </si>
  <si>
    <t>Ngô Dương Phương</t>
  </si>
  <si>
    <t>Ngân</t>
  </si>
  <si>
    <t>Nhân</t>
  </si>
  <si>
    <t>Bùi Thị Chung</t>
  </si>
  <si>
    <t>Nhanh</t>
  </si>
  <si>
    <t xml:space="preserve">Nguyễn Trần Khánh </t>
  </si>
  <si>
    <t>Xuyến</t>
  </si>
  <si>
    <t>Trần Y</t>
  </si>
  <si>
    <t>Được</t>
  </si>
  <si>
    <t>Hội</t>
  </si>
  <si>
    <t>Đỗ Minh</t>
  </si>
  <si>
    <t>Kỷ</t>
  </si>
  <si>
    <t>Nguyễn Hoài</t>
  </si>
  <si>
    <t>Ngô Anh</t>
  </si>
  <si>
    <t>Phụng</t>
  </si>
  <si>
    <t>Hồ Bá</t>
  </si>
  <si>
    <t>Nguyễn Đình</t>
  </si>
  <si>
    <t>Sáng</t>
  </si>
  <si>
    <t>Trần Minh</t>
  </si>
  <si>
    <t>Thiện</t>
  </si>
  <si>
    <t>Ngô Dương Thanh Hạt</t>
  </si>
  <si>
    <t>Nguyễn Bá</t>
  </si>
  <si>
    <t>Tuyết</t>
  </si>
  <si>
    <t>Trương Đại</t>
  </si>
  <si>
    <t>Vĩ</t>
  </si>
  <si>
    <t>Lê Thị Bích</t>
  </si>
  <si>
    <t>Lớp: TC QTKS 16-2N - Niên khóa : 2016 - 2018</t>
  </si>
  <si>
    <t>Lớp: CĐ QTKS 16-3N - Niên khóa : 2016 - 2019</t>
  </si>
  <si>
    <t>Lớp: CĐ QTKS 15-3N - Niên khóa : 2015 - 2018</t>
  </si>
  <si>
    <t>Phan Nhật</t>
  </si>
  <si>
    <t>Nghề: Kỹ thuật chế biến món ăn - Khóa thi : 18-20/07/2019</t>
  </si>
  <si>
    <t>(Kèm theo Quyết định số:         /QĐ-CĐN ngày        tháng 07 năm 2019)</t>
  </si>
  <si>
    <t>Nghề: May thời trang - Khóa thi : 18-20/07/2019</t>
  </si>
  <si>
    <t>Nghề: Quản trị khách sạn - Khóa thi : 18-20/07/2019</t>
  </si>
  <si>
    <t>Nghề: Kế toán doanh nghiệp - Khóa thi : 18-20/07/2019</t>
  </si>
  <si>
    <t>Nghề: Hàn - Khóa thi : 18-20/07/2019</t>
  </si>
  <si>
    <t>Nghề: Chế tạo thiết bị cơ khí - Khóa thi : 18-20/07/2019</t>
  </si>
  <si>
    <t>Nghề: Cắt gọt kim loại - Khóa thi : 18-20/07/2019</t>
  </si>
  <si>
    <t>Nghề: Kiểm nghiệm chất lượng LTTP - Khóa thi : 18-20/07/2019</t>
  </si>
  <si>
    <t>Nghề: Công nghệ ô tô - Khóa thi : 18-20/07/2019</t>
  </si>
  <si>
    <t>Lớp: CĐ QTM Máy tính 18-LT - Niên khóa : 2018 - 2019</t>
  </si>
  <si>
    <t>Nghề: Quản trị mạng máy tính - Khóa thi : 18-20/07/2019</t>
  </si>
  <si>
    <t>Lớp: CĐ QTM Máy tính 16-3N - Niên khóa : 2016 - 2019</t>
  </si>
  <si>
    <t>Lớp: TC KTSC, LRMT 16-3N - Niên khóa: 2016 - 2019</t>
  </si>
  <si>
    <t>Nghề: Kỹ thuật sửa chữa, lắp ráp máy tính - Khóa thi: 18-20/07/2019</t>
  </si>
  <si>
    <t>Nghề: Điện công nghiệp - Khóa thi : 18-20/07/2019</t>
  </si>
  <si>
    <t>Lớp: TC Điện CN 16-3NA - Niên khóa: 2016 - 2019</t>
  </si>
  <si>
    <t>Nghề: Điện công nghiệp - Khóa thi: 18-20/07/2019</t>
  </si>
  <si>
    <t>Lớp: TC Điện CN 16-3NB - Niên khóa: 2016 - 2019</t>
  </si>
  <si>
    <t>R</t>
  </si>
  <si>
    <t>Nợ VH</t>
  </si>
  <si>
    <t>Đậu 12</t>
  </si>
  <si>
    <t xml:space="preserve">Ksơr </t>
  </si>
  <si>
    <t>H Lơn</t>
  </si>
  <si>
    <t>Ksơr Y</t>
  </si>
  <si>
    <t>Nguyễn Tân</t>
  </si>
  <si>
    <t>Điểm thi chính trị</t>
  </si>
  <si>
    <t>Điểm thi LT nghề</t>
  </si>
  <si>
    <t>Điểm thi TH nghề</t>
  </si>
  <si>
    <t>Điểm TB xếp loại tốt nghiệp</t>
  </si>
  <si>
    <t>Xếp loại tốt nghiệp</t>
  </si>
  <si>
    <t>SỐ HIỆU BẰNG</t>
  </si>
  <si>
    <t>NGÀY CẤP</t>
  </si>
  <si>
    <t>Lớp: TC KTSC, LRMT 15-3N - Niên khóa: 2015 - 2018</t>
  </si>
  <si>
    <t xml:space="preserve">Lưu Bá </t>
  </si>
  <si>
    <t>Phần  mềm sai</t>
  </si>
  <si>
    <t>Hỏng TN</t>
  </si>
  <si>
    <t>GHI CHÚ</t>
  </si>
  <si>
    <t>Phần mềm sai</t>
  </si>
  <si>
    <t>Đồ án tốt nghiệp</t>
  </si>
  <si>
    <t>KẾT QUẢ THI TỐT NGHIỆP TRÌNH ĐỘ TRUNG CẤP, CAO ĐẲNG NĂM 2019 (ĐỢT 2)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</si>
</sst>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_(* #,##0_);_(* \(#,##0\);_(* &quot;-&quot;??_);_(@_)"/>
    <numFmt numFmtId="174" formatCode="yyyy"/>
    <numFmt numFmtId="175" formatCode="0.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[$-409]dddd\,\ mmmm\ d\,\ yyyy"/>
    <numFmt numFmtId="183" formatCode="0.000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0"/>
    </font>
    <font>
      <sz val="10"/>
      <color indexed="8"/>
      <name val="Times New Roman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8"/>
      <color indexed="54"/>
      <name val="Calibri Light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8"/>
      <color theme="3"/>
      <name val="Calibri Light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/>
      <right style="double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>
        <color indexed="63"/>
      </right>
      <top style="hair"/>
      <bottom style="double"/>
    </border>
    <border>
      <left style="thin"/>
      <right style="double"/>
      <top style="hair"/>
      <bottom style="hair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2" fillId="0" borderId="0" xfId="56" applyFont="1">
      <alignment/>
      <protection/>
    </xf>
    <xf numFmtId="14" fontId="2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Fill="1" applyAlignment="1">
      <alignment wrapText="1"/>
      <protection/>
    </xf>
    <xf numFmtId="0" fontId="5" fillId="0" borderId="10" xfId="56" applyFont="1" applyFill="1" applyBorder="1" applyAlignment="1">
      <alignment horizontal="center"/>
      <protection/>
    </xf>
    <xf numFmtId="0" fontId="8" fillId="0" borderId="0" xfId="56" applyFont="1">
      <alignment/>
      <protection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56" applyFont="1" applyFill="1" applyAlignment="1">
      <alignment horizontal="center"/>
      <protection/>
    </xf>
    <xf numFmtId="0" fontId="10" fillId="0" borderId="11" xfId="56" applyFont="1" applyBorder="1" applyAlignment="1">
      <alignment horizontal="center" vertical="center" wrapText="1"/>
      <protection/>
    </xf>
    <xf numFmtId="0" fontId="10" fillId="0" borderId="12" xfId="56" applyFont="1" applyBorder="1" applyAlignment="1">
      <alignment horizontal="center"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0" fontId="8" fillId="0" borderId="14" xfId="56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50" fillId="0" borderId="0" xfId="56" applyFont="1">
      <alignment/>
      <protection/>
    </xf>
    <xf numFmtId="0" fontId="2" fillId="0" borderId="15" xfId="56" applyFont="1" applyBorder="1">
      <alignment/>
      <protection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8" fillId="0" borderId="21" xfId="56" applyFont="1" applyBorder="1" applyAlignment="1">
      <alignment horizontal="center"/>
      <protection/>
    </xf>
    <xf numFmtId="0" fontId="8" fillId="0" borderId="16" xfId="56" applyFont="1" applyBorder="1" applyAlignment="1">
      <alignment horizontal="center"/>
      <protection/>
    </xf>
    <xf numFmtId="172" fontId="8" fillId="0" borderId="18" xfId="56" applyNumberFormat="1" applyFont="1" applyFill="1" applyBorder="1" applyAlignment="1">
      <alignment horizontal="center"/>
      <protection/>
    </xf>
    <xf numFmtId="172" fontId="8" fillId="0" borderId="18" xfId="56" applyNumberFormat="1" applyFont="1" applyBorder="1" applyAlignment="1">
      <alignment horizontal="center"/>
      <protection/>
    </xf>
    <xf numFmtId="0" fontId="8" fillId="0" borderId="18" xfId="56" applyFont="1" applyBorder="1" applyAlignment="1">
      <alignment horizontal="center"/>
      <protection/>
    </xf>
    <xf numFmtId="0" fontId="52" fillId="0" borderId="18" xfId="56" applyFont="1" applyBorder="1" applyAlignment="1">
      <alignment horizontal="center"/>
      <protection/>
    </xf>
    <xf numFmtId="0" fontId="52" fillId="0" borderId="22" xfId="56" applyFont="1" applyBorder="1" applyAlignment="1">
      <alignment horizontal="center"/>
      <protection/>
    </xf>
    <xf numFmtId="0" fontId="8" fillId="0" borderId="20" xfId="56" applyFont="1" applyBorder="1" applyAlignment="1">
      <alignment horizontal="center"/>
      <protection/>
    </xf>
    <xf numFmtId="0" fontId="8" fillId="33" borderId="18" xfId="0" applyFont="1" applyFill="1" applyBorder="1" applyAlignment="1">
      <alignment horizontal="center" vertical="center"/>
    </xf>
    <xf numFmtId="0" fontId="10" fillId="0" borderId="23" xfId="56" applyFont="1" applyBorder="1" applyAlignment="1">
      <alignment horizontal="center" vertical="center" wrapText="1"/>
      <protection/>
    </xf>
    <xf numFmtId="0" fontId="10" fillId="0" borderId="24" xfId="56" applyFont="1" applyBorder="1" applyAlignment="1">
      <alignment horizontal="center" vertical="center" wrapText="1"/>
      <protection/>
    </xf>
    <xf numFmtId="0" fontId="10" fillId="0" borderId="25" xfId="56" applyFont="1" applyBorder="1" applyAlignment="1">
      <alignment horizontal="center" vertical="center" wrapText="1"/>
      <protection/>
    </xf>
    <xf numFmtId="0" fontId="10" fillId="0" borderId="26" xfId="56" applyFont="1" applyFill="1" applyBorder="1" applyAlignment="1">
      <alignment horizontal="center" vertical="center" wrapText="1"/>
      <protection/>
    </xf>
    <xf numFmtId="0" fontId="10" fillId="0" borderId="27" xfId="56" applyFont="1" applyFill="1" applyBorder="1" applyAlignment="1">
      <alignment horizontal="center" vertical="center" wrapText="1"/>
      <protection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14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left"/>
    </xf>
    <xf numFmtId="14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left"/>
    </xf>
    <xf numFmtId="14" fontId="8" fillId="33" borderId="18" xfId="0" applyNumberFormat="1" applyFont="1" applyFill="1" applyBorder="1" applyAlignment="1">
      <alignment horizontal="center"/>
    </xf>
    <xf numFmtId="0" fontId="53" fillId="33" borderId="30" xfId="0" applyFont="1" applyFill="1" applyBorder="1" applyAlignment="1">
      <alignment horizontal="left"/>
    </xf>
    <xf numFmtId="14" fontId="53" fillId="0" borderId="18" xfId="0" applyNumberFormat="1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vertical="center"/>
    </xf>
    <xf numFmtId="14" fontId="52" fillId="33" borderId="18" xfId="0" applyNumberFormat="1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left"/>
    </xf>
    <xf numFmtId="14" fontId="8" fillId="33" borderId="20" xfId="0" applyNumberFormat="1" applyFont="1" applyFill="1" applyBorder="1" applyAlignment="1">
      <alignment horizontal="center"/>
    </xf>
    <xf numFmtId="172" fontId="8" fillId="33" borderId="16" xfId="0" applyNumberFormat="1" applyFont="1" applyFill="1" applyBorder="1" applyAlignment="1">
      <alignment horizontal="center"/>
    </xf>
    <xf numFmtId="172" fontId="8" fillId="33" borderId="18" xfId="0" applyNumberFormat="1" applyFont="1" applyFill="1" applyBorder="1" applyAlignment="1">
      <alignment horizontal="center"/>
    </xf>
    <xf numFmtId="172" fontId="53" fillId="33" borderId="18" xfId="0" applyNumberFormat="1" applyFont="1" applyFill="1" applyBorder="1" applyAlignment="1">
      <alignment horizontal="center"/>
    </xf>
    <xf numFmtId="172" fontId="52" fillId="33" borderId="18" xfId="0" applyNumberFormat="1" applyFont="1" applyFill="1" applyBorder="1" applyAlignment="1">
      <alignment horizontal="center"/>
    </xf>
    <xf numFmtId="172" fontId="8" fillId="33" borderId="20" xfId="0" applyNumberFormat="1" applyFont="1" applyFill="1" applyBorder="1" applyAlignment="1">
      <alignment horizontal="center"/>
    </xf>
    <xf numFmtId="0" fontId="8" fillId="33" borderId="28" xfId="0" applyFont="1" applyFill="1" applyBorder="1" applyAlignment="1">
      <alignment horizontal="left"/>
    </xf>
    <xf numFmtId="0" fontId="8" fillId="0" borderId="28" xfId="0" applyFont="1" applyFill="1" applyBorder="1" applyAlignment="1" applyProtection="1">
      <alignment/>
      <protection/>
    </xf>
    <xf numFmtId="14" fontId="8" fillId="0" borderId="16" xfId="0" applyNumberFormat="1" applyFont="1" applyFill="1" applyBorder="1" applyAlignment="1" applyProtection="1">
      <alignment horizontal="center"/>
      <protection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14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17" xfId="0" applyFont="1" applyBorder="1" applyAlignment="1">
      <alignment/>
    </xf>
    <xf numFmtId="14" fontId="8" fillId="0" borderId="18" xfId="0" applyNumberFormat="1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2" xfId="0" applyFont="1" applyFill="1" applyBorder="1" applyAlignment="1">
      <alignment vertical="center"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 vertical="center"/>
    </xf>
    <xf numFmtId="14" fontId="8" fillId="0" borderId="20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52" fillId="0" borderId="14" xfId="56" applyFont="1" applyBorder="1" applyAlignment="1">
      <alignment horizontal="center"/>
      <protection/>
    </xf>
    <xf numFmtId="0" fontId="52" fillId="0" borderId="30" xfId="0" applyFont="1" applyFill="1" applyBorder="1" applyAlignment="1">
      <alignment vertical="center"/>
    </xf>
    <xf numFmtId="0" fontId="52" fillId="0" borderId="32" xfId="0" applyFont="1" applyFill="1" applyBorder="1" applyAlignment="1">
      <alignment vertical="center"/>
    </xf>
    <xf numFmtId="14" fontId="52" fillId="0" borderId="18" xfId="0" applyNumberFormat="1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/>
    </xf>
    <xf numFmtId="0" fontId="52" fillId="0" borderId="18" xfId="0" applyFont="1" applyFill="1" applyBorder="1" applyAlignment="1">
      <alignment horizontal="center" vertical="center" wrapText="1"/>
    </xf>
    <xf numFmtId="0" fontId="53" fillId="0" borderId="18" xfId="56" applyFont="1" applyBorder="1" applyAlignment="1">
      <alignment horizontal="center"/>
      <protection/>
    </xf>
    <xf numFmtId="172" fontId="8" fillId="0" borderId="16" xfId="0" applyNumberFormat="1" applyFont="1" applyBorder="1" applyAlignment="1">
      <alignment horizontal="center"/>
    </xf>
    <xf numFmtId="172" fontId="8" fillId="0" borderId="18" xfId="0" applyNumberFormat="1" applyFont="1" applyBorder="1" applyAlignment="1">
      <alignment horizontal="center"/>
    </xf>
    <xf numFmtId="172" fontId="8" fillId="0" borderId="18" xfId="0" applyNumberFormat="1" applyFont="1" applyFill="1" applyBorder="1" applyAlignment="1">
      <alignment horizontal="center"/>
    </xf>
    <xf numFmtId="172" fontId="52" fillId="0" borderId="18" xfId="0" applyNumberFormat="1" applyFont="1" applyBorder="1" applyAlignment="1">
      <alignment horizontal="center"/>
    </xf>
    <xf numFmtId="172" fontId="8" fillId="0" borderId="20" xfId="0" applyNumberFormat="1" applyFont="1" applyBorder="1" applyAlignment="1">
      <alignment horizontal="center"/>
    </xf>
    <xf numFmtId="0" fontId="52" fillId="33" borderId="32" xfId="0" applyFont="1" applyFill="1" applyBorder="1" applyAlignment="1">
      <alignment/>
    </xf>
    <xf numFmtId="0" fontId="52" fillId="33" borderId="18" xfId="0" applyFont="1" applyFill="1" applyBorder="1" applyAlignment="1">
      <alignment horizontal="center"/>
    </xf>
    <xf numFmtId="172" fontId="53" fillId="0" borderId="18" xfId="56" applyNumberFormat="1" applyFont="1" applyFill="1" applyBorder="1" applyAlignment="1">
      <alignment horizontal="center"/>
      <protection/>
    </xf>
    <xf numFmtId="172" fontId="53" fillId="0" borderId="18" xfId="56" applyNumberFormat="1" applyFont="1" applyBorder="1" applyAlignment="1">
      <alignment horizontal="center"/>
      <protection/>
    </xf>
    <xf numFmtId="0" fontId="53" fillId="33" borderId="32" xfId="0" applyFont="1" applyFill="1" applyBorder="1" applyAlignment="1">
      <alignment/>
    </xf>
    <xf numFmtId="14" fontId="53" fillId="0" borderId="20" xfId="0" applyNumberFormat="1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0" xfId="56" applyFont="1" applyBorder="1" applyAlignment="1">
      <alignment horizontal="center"/>
      <protection/>
    </xf>
    <xf numFmtId="172" fontId="52" fillId="0" borderId="18" xfId="56" applyNumberFormat="1" applyFont="1" applyBorder="1" applyAlignment="1">
      <alignment horizontal="center"/>
      <protection/>
    </xf>
    <xf numFmtId="172" fontId="52" fillId="0" borderId="18" xfId="56" applyNumberFormat="1" applyFont="1" applyFill="1" applyBorder="1" applyAlignment="1">
      <alignment horizontal="center"/>
      <protection/>
    </xf>
    <xf numFmtId="0" fontId="8" fillId="0" borderId="31" xfId="0" applyFont="1" applyFill="1" applyBorder="1" applyAlignment="1">
      <alignment vertical="center"/>
    </xf>
    <xf numFmtId="172" fontId="53" fillId="0" borderId="20" xfId="56" applyNumberFormat="1" applyFont="1" applyBorder="1" applyAlignment="1">
      <alignment horizontal="center"/>
      <protection/>
    </xf>
    <xf numFmtId="0" fontId="7" fillId="0" borderId="0" xfId="56" applyFont="1" applyFill="1" applyBorder="1" applyAlignment="1">
      <alignment horizontal="center" wrapText="1"/>
      <protection/>
    </xf>
    <xf numFmtId="14" fontId="8" fillId="0" borderId="16" xfId="0" applyNumberFormat="1" applyFont="1" applyBorder="1" applyAlignment="1">
      <alignment horizontal="center"/>
    </xf>
    <xf numFmtId="0" fontId="10" fillId="0" borderId="34" xfId="56" applyFont="1" applyFill="1" applyBorder="1" applyAlignment="1">
      <alignment horizontal="center" vertical="center" wrapText="1"/>
      <protection/>
    </xf>
    <xf numFmtId="172" fontId="8" fillId="0" borderId="20" xfId="56" applyNumberFormat="1" applyFont="1" applyBorder="1" applyAlignment="1">
      <alignment horizontal="center"/>
      <protection/>
    </xf>
    <xf numFmtId="172" fontId="8" fillId="0" borderId="20" xfId="56" applyNumberFormat="1" applyFont="1" applyFill="1" applyBorder="1" applyAlignment="1">
      <alignment horizontal="center"/>
      <protection/>
    </xf>
    <xf numFmtId="0" fontId="11" fillId="0" borderId="35" xfId="0" applyFont="1" applyBorder="1" applyAlignment="1">
      <alignment shrinkToFit="1"/>
    </xf>
    <xf numFmtId="14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14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11" fillId="0" borderId="24" xfId="0" applyFont="1" applyBorder="1" applyAlignment="1">
      <alignment shrinkToFit="1"/>
    </xf>
    <xf numFmtId="14" fontId="11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shrinkToFit="1"/>
    </xf>
    <xf numFmtId="172" fontId="8" fillId="33" borderId="25" xfId="0" applyNumberFormat="1" applyFont="1" applyFill="1" applyBorder="1" applyAlignment="1">
      <alignment horizontal="center"/>
    </xf>
    <xf numFmtId="0" fontId="8" fillId="0" borderId="25" xfId="56" applyFont="1" applyBorder="1" applyAlignment="1">
      <alignment horizontal="center"/>
      <protection/>
    </xf>
    <xf numFmtId="0" fontId="11" fillId="0" borderId="36" xfId="0" applyFont="1" applyBorder="1" applyAlignment="1">
      <alignment shrinkToFit="1"/>
    </xf>
    <xf numFmtId="14" fontId="11" fillId="33" borderId="16" xfId="0" applyNumberFormat="1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left"/>
    </xf>
    <xf numFmtId="0" fontId="8" fillId="33" borderId="16" xfId="56" applyFont="1" applyFill="1" applyBorder="1" applyAlignment="1">
      <alignment horizontal="center"/>
      <protection/>
    </xf>
    <xf numFmtId="0" fontId="11" fillId="33" borderId="31" xfId="0" applyFont="1" applyFill="1" applyBorder="1" applyAlignment="1">
      <alignment horizontal="left"/>
    </xf>
    <xf numFmtId="14" fontId="11" fillId="33" borderId="20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172" fontId="8" fillId="33" borderId="20" xfId="56" applyNumberFormat="1" applyFont="1" applyFill="1" applyBorder="1" applyAlignment="1">
      <alignment horizontal="center"/>
      <protection/>
    </xf>
    <xf numFmtId="0" fontId="11" fillId="33" borderId="29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14" fontId="11" fillId="0" borderId="16" xfId="56" applyNumberFormat="1" applyFont="1" applyBorder="1" applyAlignment="1">
      <alignment horizontal="center"/>
      <protection/>
    </xf>
    <xf numFmtId="0" fontId="11" fillId="33" borderId="32" xfId="0" applyFont="1" applyFill="1" applyBorder="1" applyAlignment="1">
      <alignment/>
    </xf>
    <xf numFmtId="14" fontId="11" fillId="33" borderId="18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 shrinkToFit="1"/>
    </xf>
    <xf numFmtId="0" fontId="54" fillId="33" borderId="33" xfId="0" applyFont="1" applyFill="1" applyBorder="1" applyAlignment="1">
      <alignment/>
    </xf>
    <xf numFmtId="0" fontId="54" fillId="0" borderId="20" xfId="0" applyFont="1" applyBorder="1" applyAlignment="1">
      <alignment horizontal="center" vertical="center" shrinkToFit="1"/>
    </xf>
    <xf numFmtId="172" fontId="8" fillId="33" borderId="18" xfId="56" applyNumberFormat="1" applyFont="1" applyFill="1" applyBorder="1" applyAlignment="1">
      <alignment horizontal="center"/>
      <protection/>
    </xf>
    <xf numFmtId="14" fontId="54" fillId="33" borderId="20" xfId="0" applyNumberFormat="1" applyFont="1" applyFill="1" applyBorder="1" applyAlignment="1">
      <alignment horizontal="center"/>
    </xf>
    <xf numFmtId="14" fontId="8" fillId="0" borderId="18" xfId="0" applyNumberFormat="1" applyFont="1" applyFill="1" applyBorder="1" applyAlignment="1">
      <alignment horizontal="center" vertical="center" wrapText="1"/>
    </xf>
    <xf numFmtId="0" fontId="52" fillId="0" borderId="32" xfId="0" applyFont="1" applyBorder="1" applyAlignment="1">
      <alignment/>
    </xf>
    <xf numFmtId="0" fontId="53" fillId="0" borderId="32" xfId="0" applyFont="1" applyFill="1" applyBorder="1" applyAlignment="1">
      <alignment vertical="center"/>
    </xf>
    <xf numFmtId="0" fontId="53" fillId="0" borderId="18" xfId="0" applyFont="1" applyBorder="1" applyAlignment="1">
      <alignment horizontal="center"/>
    </xf>
    <xf numFmtId="14" fontId="52" fillId="0" borderId="18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/>
    </xf>
    <xf numFmtId="14" fontId="52" fillId="0" borderId="18" xfId="0" applyNumberFormat="1" applyFont="1" applyBorder="1" applyAlignment="1">
      <alignment horizontal="center"/>
    </xf>
    <xf numFmtId="0" fontId="53" fillId="0" borderId="14" xfId="56" applyFont="1" applyBorder="1" applyAlignment="1">
      <alignment horizontal="center"/>
      <protection/>
    </xf>
    <xf numFmtId="0" fontId="53" fillId="0" borderId="21" xfId="56" applyFont="1" applyBorder="1" applyAlignment="1">
      <alignment horizontal="center"/>
      <protection/>
    </xf>
    <xf numFmtId="0" fontId="53" fillId="0" borderId="30" xfId="0" applyFont="1" applyFill="1" applyBorder="1" applyAlignment="1">
      <alignment vertical="center"/>
    </xf>
    <xf numFmtId="0" fontId="53" fillId="0" borderId="32" xfId="0" applyFont="1" applyBorder="1" applyAlignment="1">
      <alignment/>
    </xf>
    <xf numFmtId="14" fontId="53" fillId="0" borderId="18" xfId="0" applyNumberFormat="1" applyFont="1" applyBorder="1" applyAlignment="1">
      <alignment horizontal="center"/>
    </xf>
    <xf numFmtId="14" fontId="53" fillId="0" borderId="18" xfId="0" applyNumberFormat="1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14" fontId="8" fillId="33" borderId="16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14" fontId="8" fillId="33" borderId="18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/>
    </xf>
    <xf numFmtId="0" fontId="8" fillId="33" borderId="33" xfId="0" applyFont="1" applyFill="1" applyBorder="1" applyAlignment="1">
      <alignment vertical="center"/>
    </xf>
    <xf numFmtId="14" fontId="8" fillId="33" borderId="20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52" fillId="0" borderId="16" xfId="56" applyFont="1" applyBorder="1" applyAlignment="1">
      <alignment horizontal="center"/>
      <protection/>
    </xf>
    <xf numFmtId="0" fontId="52" fillId="0" borderId="20" xfId="56" applyFont="1" applyBorder="1" applyAlignment="1">
      <alignment horizontal="center"/>
      <protection/>
    </xf>
    <xf numFmtId="0" fontId="52" fillId="33" borderId="32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52" fillId="0" borderId="18" xfId="0" applyFont="1" applyFill="1" applyBorder="1" applyAlignment="1">
      <alignment horizontal="center" vertical="center"/>
    </xf>
    <xf numFmtId="0" fontId="53" fillId="0" borderId="16" xfId="56" applyFont="1" applyBorder="1" applyAlignment="1">
      <alignment horizontal="center"/>
      <protection/>
    </xf>
    <xf numFmtId="0" fontId="53" fillId="33" borderId="30" xfId="0" applyFont="1" applyFill="1" applyBorder="1" applyAlignment="1">
      <alignment vertical="center"/>
    </xf>
    <xf numFmtId="0" fontId="53" fillId="33" borderId="32" xfId="0" applyFont="1" applyFill="1" applyBorder="1" applyAlignment="1">
      <alignment vertical="center"/>
    </xf>
    <xf numFmtId="14" fontId="53" fillId="33" borderId="18" xfId="0" applyNumberFormat="1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 wrapText="1"/>
    </xf>
    <xf numFmtId="0" fontId="34" fillId="0" borderId="0" xfId="56" applyFont="1">
      <alignment/>
      <protection/>
    </xf>
    <xf numFmtId="14" fontId="52" fillId="33" borderId="18" xfId="0" applyNumberFormat="1" applyFont="1" applyFill="1" applyBorder="1" applyAlignment="1">
      <alignment horizontal="center"/>
    </xf>
    <xf numFmtId="14" fontId="8" fillId="0" borderId="20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 applyProtection="1">
      <alignment/>
      <protection/>
    </xf>
    <xf numFmtId="14" fontId="8" fillId="0" borderId="18" xfId="0" applyNumberFormat="1" applyFont="1" applyFill="1" applyBorder="1" applyAlignment="1" applyProtection="1">
      <alignment horizontal="center"/>
      <protection/>
    </xf>
    <xf numFmtId="0" fontId="53" fillId="0" borderId="28" xfId="0" applyFont="1" applyFill="1" applyBorder="1" applyAlignment="1">
      <alignment vertical="center"/>
    </xf>
    <xf numFmtId="0" fontId="53" fillId="0" borderId="16" xfId="0" applyFont="1" applyFill="1" applyBorder="1" applyAlignment="1">
      <alignment horizontal="center" vertical="center" wrapText="1"/>
    </xf>
    <xf numFmtId="172" fontId="53" fillId="33" borderId="16" xfId="0" applyNumberFormat="1" applyFont="1" applyFill="1" applyBorder="1" applyAlignment="1">
      <alignment horizontal="center"/>
    </xf>
    <xf numFmtId="14" fontId="53" fillId="33" borderId="18" xfId="0" applyNumberFormat="1" applyFont="1" applyFill="1" applyBorder="1" applyAlignment="1">
      <alignment horizontal="center"/>
    </xf>
    <xf numFmtId="0" fontId="53" fillId="0" borderId="30" xfId="0" applyFont="1" applyBorder="1" applyAlignment="1">
      <alignment/>
    </xf>
    <xf numFmtId="0" fontId="52" fillId="0" borderId="30" xfId="0" applyFont="1" applyBorder="1" applyAlignment="1">
      <alignment/>
    </xf>
    <xf numFmtId="0" fontId="52" fillId="0" borderId="30" xfId="0" applyFont="1" applyFill="1" applyBorder="1" applyAlignment="1" applyProtection="1">
      <alignment/>
      <protection/>
    </xf>
    <xf numFmtId="14" fontId="52" fillId="0" borderId="18" xfId="0" applyNumberFormat="1" applyFont="1" applyFill="1" applyBorder="1" applyAlignment="1" applyProtection="1">
      <alignment horizontal="center"/>
      <protection/>
    </xf>
    <xf numFmtId="14" fontId="53" fillId="0" borderId="18" xfId="0" applyNumberFormat="1" applyFont="1" applyFill="1" applyBorder="1" applyAlignment="1" applyProtection="1">
      <alignment horizontal="center"/>
      <protection/>
    </xf>
    <xf numFmtId="0" fontId="53" fillId="0" borderId="33" xfId="0" applyFont="1" applyFill="1" applyBorder="1" applyAlignment="1">
      <alignment vertical="center"/>
    </xf>
    <xf numFmtId="0" fontId="53" fillId="0" borderId="30" xfId="0" applyFont="1" applyFill="1" applyBorder="1" applyAlignment="1" applyProtection="1">
      <alignment/>
      <protection/>
    </xf>
    <xf numFmtId="0" fontId="53" fillId="0" borderId="31" xfId="0" applyFont="1" applyFill="1" applyBorder="1" applyAlignment="1">
      <alignment vertical="center"/>
    </xf>
    <xf numFmtId="0" fontId="53" fillId="0" borderId="30" xfId="0" applyFont="1" applyBorder="1" applyAlignment="1">
      <alignment horizontal="left"/>
    </xf>
    <xf numFmtId="0" fontId="8" fillId="0" borderId="20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/>
    </xf>
    <xf numFmtId="172" fontId="53" fillId="0" borderId="16" xfId="56" applyNumberFormat="1" applyFont="1" applyBorder="1" applyAlignment="1">
      <alignment horizontal="center"/>
      <protection/>
    </xf>
    <xf numFmtId="0" fontId="53" fillId="0" borderId="30" xfId="0" applyFont="1" applyFill="1" applyBorder="1" applyAlignment="1">
      <alignment/>
    </xf>
    <xf numFmtId="0" fontId="53" fillId="0" borderId="32" xfId="0" applyFont="1" applyFill="1" applyBorder="1" applyAlignment="1">
      <alignment/>
    </xf>
    <xf numFmtId="14" fontId="8" fillId="0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0" fontId="53" fillId="0" borderId="25" xfId="56" applyFont="1" applyBorder="1" applyAlignment="1">
      <alignment horizontal="center"/>
      <protection/>
    </xf>
    <xf numFmtId="0" fontId="11" fillId="0" borderId="28" xfId="0" applyFont="1" applyBorder="1" applyAlignment="1">
      <alignment shrinkToFit="1"/>
    </xf>
    <xf numFmtId="0" fontId="11" fillId="0" borderId="31" xfId="0" applyFont="1" applyBorder="1" applyAlignment="1">
      <alignment shrinkToFit="1"/>
    </xf>
    <xf numFmtId="0" fontId="11" fillId="0" borderId="29" xfId="0" applyFont="1" applyBorder="1" applyAlignment="1">
      <alignment shrinkToFit="1"/>
    </xf>
    <xf numFmtId="0" fontId="11" fillId="0" borderId="19" xfId="0" applyFont="1" applyBorder="1" applyAlignment="1">
      <alignment shrinkToFit="1"/>
    </xf>
    <xf numFmtId="0" fontId="11" fillId="33" borderId="30" xfId="0" applyFont="1" applyFill="1" applyBorder="1" applyAlignment="1">
      <alignment horizontal="left"/>
    </xf>
    <xf numFmtId="0" fontId="11" fillId="33" borderId="17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53" fillId="33" borderId="18" xfId="56" applyFont="1" applyFill="1" applyBorder="1" applyAlignment="1">
      <alignment horizontal="center"/>
      <protection/>
    </xf>
    <xf numFmtId="0" fontId="8" fillId="0" borderId="24" xfId="0" applyFont="1" applyBorder="1" applyAlignment="1">
      <alignment shrinkToFit="1"/>
    </xf>
    <xf numFmtId="0" fontId="8" fillId="0" borderId="36" xfId="0" applyFont="1" applyBorder="1" applyAlignment="1">
      <alignment shrinkToFit="1"/>
    </xf>
    <xf numFmtId="14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18" xfId="0" applyFont="1" applyFill="1" applyBorder="1" applyAlignment="1" applyProtection="1">
      <alignment horizontal="center"/>
      <protection/>
    </xf>
    <xf numFmtId="0" fontId="53" fillId="0" borderId="17" xfId="0" applyFont="1" applyFill="1" applyBorder="1" applyAlignment="1">
      <alignment vertical="center"/>
    </xf>
    <xf numFmtId="0" fontId="8" fillId="0" borderId="16" xfId="0" applyFont="1" applyFill="1" applyBorder="1" applyAlignment="1" applyProtection="1">
      <alignment horizontal="center"/>
      <protection/>
    </xf>
    <xf numFmtId="0" fontId="8" fillId="33" borderId="14" xfId="56" applyFont="1" applyFill="1" applyBorder="1" applyAlignment="1">
      <alignment horizontal="center"/>
      <protection/>
    </xf>
    <xf numFmtId="0" fontId="8" fillId="0" borderId="31" xfId="0" applyFont="1" applyFill="1" applyBorder="1" applyAlignment="1" applyProtection="1">
      <alignment/>
      <protection/>
    </xf>
    <xf numFmtId="0" fontId="8" fillId="0" borderId="19" xfId="0" applyFont="1" applyFill="1" applyBorder="1" applyAlignment="1">
      <alignment/>
    </xf>
    <xf numFmtId="14" fontId="8" fillId="0" borderId="20" xfId="0" applyNumberFormat="1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 applyProtection="1">
      <alignment horizontal="center"/>
      <protection/>
    </xf>
    <xf numFmtId="0" fontId="53" fillId="0" borderId="17" xfId="0" applyFont="1" applyBorder="1" applyAlignment="1">
      <alignment/>
    </xf>
    <xf numFmtId="0" fontId="53" fillId="33" borderId="30" xfId="0" applyFont="1" applyFill="1" applyBorder="1" applyAlignment="1">
      <alignment/>
    </xf>
    <xf numFmtId="0" fontId="53" fillId="0" borderId="32" xfId="0" applyFont="1" applyFill="1" applyBorder="1" applyAlignment="1" applyProtection="1">
      <alignment/>
      <protection/>
    </xf>
    <xf numFmtId="0" fontId="53" fillId="33" borderId="28" xfId="0" applyFont="1" applyFill="1" applyBorder="1" applyAlignment="1">
      <alignment/>
    </xf>
    <xf numFmtId="0" fontId="53" fillId="33" borderId="29" xfId="0" applyFont="1" applyFill="1" applyBorder="1" applyAlignment="1">
      <alignment/>
    </xf>
    <xf numFmtId="14" fontId="53" fillId="33" borderId="16" xfId="0" applyNumberFormat="1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1" fillId="0" borderId="30" xfId="0" applyFont="1" applyBorder="1" applyAlignment="1">
      <alignment horizontal="left"/>
    </xf>
    <xf numFmtId="0" fontId="51" fillId="0" borderId="17" xfId="0" applyFont="1" applyBorder="1" applyAlignment="1">
      <alignment/>
    </xf>
    <xf numFmtId="14" fontId="51" fillId="0" borderId="18" xfId="0" applyNumberFormat="1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3" fillId="0" borderId="31" xfId="0" applyFont="1" applyFill="1" applyBorder="1" applyAlignment="1" applyProtection="1">
      <alignment/>
      <protection/>
    </xf>
    <xf numFmtId="0" fontId="53" fillId="0" borderId="33" xfId="0" applyFont="1" applyFill="1" applyBorder="1" applyAlignment="1">
      <alignment/>
    </xf>
    <xf numFmtId="14" fontId="53" fillId="0" borderId="20" xfId="0" applyNumberFormat="1" applyFont="1" applyFill="1" applyBorder="1" applyAlignment="1" applyProtection="1">
      <alignment horizontal="center"/>
      <protection/>
    </xf>
    <xf numFmtId="0" fontId="53" fillId="0" borderId="20" xfId="0" applyFont="1" applyBorder="1" applyAlignment="1">
      <alignment horizontal="center"/>
    </xf>
    <xf numFmtId="0" fontId="52" fillId="0" borderId="17" xfId="0" applyFont="1" applyBorder="1" applyAlignment="1">
      <alignment/>
    </xf>
    <xf numFmtId="0" fontId="53" fillId="33" borderId="17" xfId="0" applyFont="1" applyFill="1" applyBorder="1" applyAlignment="1">
      <alignment vertical="center"/>
    </xf>
    <xf numFmtId="0" fontId="53" fillId="0" borderId="18" xfId="0" applyFont="1" applyFill="1" applyBorder="1" applyAlignment="1" applyProtection="1">
      <alignment horizontal="center"/>
      <protection/>
    </xf>
    <xf numFmtId="0" fontId="52" fillId="0" borderId="17" xfId="0" applyFont="1" applyFill="1" applyBorder="1" applyAlignment="1">
      <alignment vertical="center"/>
    </xf>
    <xf numFmtId="0" fontId="53" fillId="0" borderId="18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0" fontId="8" fillId="0" borderId="35" xfId="0" applyFont="1" applyFill="1" applyBorder="1" applyAlignment="1">
      <alignment/>
    </xf>
    <xf numFmtId="172" fontId="53" fillId="0" borderId="16" xfId="56" applyNumberFormat="1" applyFont="1" applyFill="1" applyBorder="1" applyAlignment="1">
      <alignment horizontal="center"/>
      <protection/>
    </xf>
    <xf numFmtId="0" fontId="53" fillId="0" borderId="29" xfId="0" applyFont="1" applyFill="1" applyBorder="1" applyAlignment="1">
      <alignment vertical="center"/>
    </xf>
    <xf numFmtId="14" fontId="53" fillId="0" borderId="16" xfId="0" applyNumberFormat="1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/>
    </xf>
    <xf numFmtId="0" fontId="52" fillId="0" borderId="28" xfId="0" applyFont="1" applyFill="1" applyBorder="1" applyAlignment="1">
      <alignment vertical="center"/>
    </xf>
    <xf numFmtId="0" fontId="52" fillId="0" borderId="35" xfId="0" applyFont="1" applyFill="1" applyBorder="1" applyAlignment="1">
      <alignment vertical="center"/>
    </xf>
    <xf numFmtId="0" fontId="52" fillId="0" borderId="16" xfId="0" applyFont="1" applyFill="1" applyBorder="1" applyAlignment="1">
      <alignment horizontal="center" vertical="center" wrapText="1"/>
    </xf>
    <xf numFmtId="172" fontId="52" fillId="33" borderId="16" xfId="0" applyNumberFormat="1" applyFont="1" applyFill="1" applyBorder="1" applyAlignment="1">
      <alignment horizontal="center"/>
    </xf>
    <xf numFmtId="172" fontId="53" fillId="33" borderId="18" xfId="56" applyNumberFormat="1" applyFont="1" applyFill="1" applyBorder="1" applyAlignment="1">
      <alignment horizontal="center"/>
      <protection/>
    </xf>
    <xf numFmtId="0" fontId="54" fillId="33" borderId="31" xfId="0" applyFont="1" applyFill="1" applyBorder="1" applyAlignment="1">
      <alignment horizontal="left"/>
    </xf>
    <xf numFmtId="0" fontId="53" fillId="0" borderId="30" xfId="0" applyFont="1" applyFill="1" applyBorder="1" applyAlignment="1">
      <alignment horizontal="left" vertical="center"/>
    </xf>
    <xf numFmtId="0" fontId="53" fillId="0" borderId="33" xfId="0" applyFont="1" applyBorder="1" applyAlignment="1">
      <alignment/>
    </xf>
    <xf numFmtId="0" fontId="53" fillId="0" borderId="24" xfId="0" applyFont="1" applyFill="1" applyBorder="1" applyAlignment="1">
      <alignment vertical="center"/>
    </xf>
    <xf numFmtId="0" fontId="53" fillId="0" borderId="26" xfId="0" applyFont="1" applyFill="1" applyBorder="1" applyAlignment="1">
      <alignment vertical="center"/>
    </xf>
    <xf numFmtId="14" fontId="53" fillId="0" borderId="25" xfId="0" applyNumberFormat="1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 wrapText="1"/>
    </xf>
    <xf numFmtId="172" fontId="53" fillId="0" borderId="25" xfId="56" applyNumberFormat="1" applyFont="1" applyFill="1" applyBorder="1" applyAlignment="1">
      <alignment horizontal="center"/>
      <protection/>
    </xf>
    <xf numFmtId="0" fontId="53" fillId="33" borderId="31" xfId="0" applyFont="1" applyFill="1" applyBorder="1" applyAlignment="1">
      <alignment horizontal="left"/>
    </xf>
    <xf numFmtId="0" fontId="53" fillId="33" borderId="33" xfId="0" applyFont="1" applyFill="1" applyBorder="1" applyAlignment="1">
      <alignment/>
    </xf>
    <xf numFmtId="14" fontId="53" fillId="33" borderId="20" xfId="0" applyNumberFormat="1" applyFont="1" applyFill="1" applyBorder="1" applyAlignment="1">
      <alignment horizontal="center"/>
    </xf>
    <xf numFmtId="0" fontId="53" fillId="33" borderId="20" xfId="0" applyFont="1" applyFill="1" applyBorder="1" applyAlignment="1">
      <alignment horizontal="center" vertical="center"/>
    </xf>
    <xf numFmtId="0" fontId="53" fillId="33" borderId="20" xfId="0" applyFont="1" applyFill="1" applyBorder="1" applyAlignment="1" applyProtection="1">
      <alignment horizontal="center"/>
      <protection/>
    </xf>
    <xf numFmtId="0" fontId="52" fillId="33" borderId="30" xfId="0" applyFont="1" applyFill="1" applyBorder="1" applyAlignment="1">
      <alignment/>
    </xf>
    <xf numFmtId="0" fontId="52" fillId="0" borderId="21" xfId="56" applyFont="1" applyBorder="1" applyAlignment="1">
      <alignment horizontal="center"/>
      <protection/>
    </xf>
    <xf numFmtId="0" fontId="52" fillId="33" borderId="20" xfId="0" applyFont="1" applyFill="1" applyBorder="1" applyAlignment="1">
      <alignment horizontal="center"/>
    </xf>
    <xf numFmtId="172" fontId="52" fillId="0" borderId="20" xfId="56" applyNumberFormat="1" applyFont="1" applyBorder="1" applyAlignment="1">
      <alignment horizontal="center"/>
      <protection/>
    </xf>
    <xf numFmtId="0" fontId="52" fillId="0" borderId="37" xfId="56" applyFont="1" applyBorder="1" applyAlignment="1">
      <alignment horizontal="center"/>
      <protection/>
    </xf>
    <xf numFmtId="0" fontId="52" fillId="0" borderId="15" xfId="56" applyFont="1" applyBorder="1" applyAlignment="1">
      <alignment horizontal="center"/>
      <protection/>
    </xf>
    <xf numFmtId="0" fontId="10" fillId="0" borderId="38" xfId="56" applyFont="1" applyBorder="1" applyAlignment="1">
      <alignment horizontal="center" vertical="center" wrapText="1"/>
      <protection/>
    </xf>
    <xf numFmtId="0" fontId="8" fillId="0" borderId="22" xfId="56" applyFont="1" applyBorder="1" applyAlignment="1">
      <alignment horizontal="center"/>
      <protection/>
    </xf>
    <xf numFmtId="0" fontId="8" fillId="0" borderId="15" xfId="56" applyFont="1" applyBorder="1" applyAlignment="1">
      <alignment horizontal="center"/>
      <protection/>
    </xf>
    <xf numFmtId="0" fontId="53" fillId="0" borderId="22" xfId="56" applyFont="1" applyBorder="1" applyAlignment="1">
      <alignment horizontal="center"/>
      <protection/>
    </xf>
    <xf numFmtId="0" fontId="53" fillId="0" borderId="15" xfId="56" applyFont="1" applyBorder="1" applyAlignment="1">
      <alignment horizontal="center"/>
      <protection/>
    </xf>
    <xf numFmtId="0" fontId="53" fillId="0" borderId="37" xfId="56" applyFont="1" applyBorder="1" applyAlignment="1">
      <alignment horizontal="center"/>
      <protection/>
    </xf>
    <xf numFmtId="0" fontId="53" fillId="0" borderId="27" xfId="56" applyFont="1" applyBorder="1" applyAlignment="1">
      <alignment horizontal="center"/>
      <protection/>
    </xf>
    <xf numFmtId="0" fontId="8" fillId="0" borderId="24" xfId="0" applyFont="1" applyBorder="1" applyAlignment="1">
      <alignment horizontal="left"/>
    </xf>
    <xf numFmtId="0" fontId="8" fillId="0" borderId="36" xfId="0" applyFont="1" applyBorder="1" applyAlignment="1">
      <alignment/>
    </xf>
    <xf numFmtId="14" fontId="8" fillId="0" borderId="16" xfId="0" applyNumberFormat="1" applyFont="1" applyFill="1" applyBorder="1" applyAlignment="1">
      <alignment horizontal="center" vertical="center" wrapText="1"/>
    </xf>
    <xf numFmtId="172" fontId="8" fillId="0" borderId="16" xfId="56" applyNumberFormat="1" applyFont="1" applyBorder="1" applyAlignment="1">
      <alignment horizontal="center"/>
      <protection/>
    </xf>
    <xf numFmtId="0" fontId="53" fillId="34" borderId="28" xfId="0" applyFont="1" applyFill="1" applyBorder="1" applyAlignment="1">
      <alignment/>
    </xf>
    <xf numFmtId="0" fontId="53" fillId="34" borderId="35" xfId="0" applyFont="1" applyFill="1" applyBorder="1" applyAlignment="1">
      <alignment horizontal="left"/>
    </xf>
    <xf numFmtId="172" fontId="8" fillId="33" borderId="16" xfId="56" applyNumberFormat="1" applyFont="1" applyFill="1" applyBorder="1" applyAlignment="1">
      <alignment horizontal="center"/>
      <protection/>
    </xf>
    <xf numFmtId="0" fontId="53" fillId="33" borderId="22" xfId="56" applyFont="1" applyFill="1" applyBorder="1" applyAlignment="1">
      <alignment horizontal="center"/>
      <protection/>
    </xf>
    <xf numFmtId="0" fontId="8" fillId="0" borderId="19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36" xfId="0" applyFont="1" applyFill="1" applyBorder="1" applyAlignment="1">
      <alignment horizontal="left" vertical="center"/>
    </xf>
    <xf numFmtId="14" fontId="8" fillId="33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39" xfId="56" applyFont="1" applyFill="1" applyBorder="1" applyAlignment="1">
      <alignment horizontal="center" vertical="center" wrapText="1"/>
      <protection/>
    </xf>
    <xf numFmtId="172" fontId="13" fillId="0" borderId="25" xfId="0" applyNumberFormat="1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/>
    </xf>
    <xf numFmtId="0" fontId="8" fillId="0" borderId="41" xfId="56" applyFont="1" applyBorder="1">
      <alignment/>
      <protection/>
    </xf>
    <xf numFmtId="172" fontId="8" fillId="33" borderId="25" xfId="56" applyNumberFormat="1" applyFont="1" applyFill="1" applyBorder="1" applyAlignment="1">
      <alignment horizontal="center"/>
      <protection/>
    </xf>
    <xf numFmtId="0" fontId="8" fillId="33" borderId="25" xfId="56" applyFont="1" applyFill="1" applyBorder="1" applyAlignment="1">
      <alignment horizontal="center"/>
      <protection/>
    </xf>
    <xf numFmtId="172" fontId="13" fillId="0" borderId="24" xfId="0" applyNumberFormat="1" applyFont="1" applyFill="1" applyBorder="1" applyAlignment="1">
      <alignment horizontal="center" vertical="center" wrapText="1"/>
    </xf>
    <xf numFmtId="172" fontId="8" fillId="0" borderId="25" xfId="56" applyNumberFormat="1" applyFont="1" applyBorder="1" applyAlignment="1">
      <alignment horizontal="center"/>
      <protection/>
    </xf>
    <xf numFmtId="172" fontId="8" fillId="0" borderId="26" xfId="56" applyNumberFormat="1" applyFont="1" applyBorder="1" applyAlignment="1">
      <alignment horizontal="center"/>
      <protection/>
    </xf>
    <xf numFmtId="0" fontId="11" fillId="0" borderId="24" xfId="56" applyFont="1" applyBorder="1">
      <alignment/>
      <protection/>
    </xf>
    <xf numFmtId="0" fontId="11" fillId="0" borderId="26" xfId="56" applyFont="1" applyBorder="1">
      <alignment/>
      <protection/>
    </xf>
    <xf numFmtId="14" fontId="11" fillId="0" borderId="25" xfId="56" applyNumberFormat="1" applyFont="1" applyBorder="1" applyAlignment="1">
      <alignment horizontal="center"/>
      <protection/>
    </xf>
    <xf numFmtId="0" fontId="11" fillId="0" borderId="25" xfId="56" applyFont="1" applyBorder="1" applyAlignment="1">
      <alignment horizontal="center"/>
      <protection/>
    </xf>
    <xf numFmtId="172" fontId="11" fillId="0" borderId="25" xfId="56" applyNumberFormat="1" applyFont="1" applyBorder="1" applyAlignment="1">
      <alignment horizontal="center"/>
      <protection/>
    </xf>
    <xf numFmtId="172" fontId="53" fillId="0" borderId="25" xfId="56" applyNumberFormat="1" applyFont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12" fillId="0" borderId="0" xfId="56" applyFont="1" applyFill="1" applyBorder="1" applyAlignment="1">
      <alignment horizontal="center"/>
      <protection/>
    </xf>
    <xf numFmtId="0" fontId="8" fillId="33" borderId="42" xfId="0" applyFont="1" applyFill="1" applyBorder="1" applyAlignment="1">
      <alignment horizontal="center" vertical="center"/>
    </xf>
    <xf numFmtId="0" fontId="10" fillId="0" borderId="27" xfId="56" applyFont="1" applyBorder="1" applyAlignment="1">
      <alignment horizontal="center" vertical="center" wrapText="1"/>
      <protection/>
    </xf>
    <xf numFmtId="172" fontId="53" fillId="0" borderId="22" xfId="56" applyNumberFormat="1" applyFont="1" applyFill="1" applyBorder="1" applyAlignment="1">
      <alignment horizontal="center"/>
      <protection/>
    </xf>
    <xf numFmtId="0" fontId="12" fillId="0" borderId="0" xfId="56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56" applyFont="1" applyFill="1" applyBorder="1" applyAlignment="1">
      <alignment horizontal="center" wrapText="1"/>
      <protection/>
    </xf>
    <xf numFmtId="0" fontId="5" fillId="0" borderId="0" xfId="56" applyFont="1" applyFill="1" applyBorder="1" applyAlignment="1">
      <alignment horizontal="center"/>
      <protection/>
    </xf>
    <xf numFmtId="0" fontId="10" fillId="0" borderId="24" xfId="56" applyFont="1" applyBorder="1" applyAlignment="1">
      <alignment horizontal="center" vertical="center" wrapText="1"/>
      <protection/>
    </xf>
    <xf numFmtId="0" fontId="10" fillId="0" borderId="36" xfId="56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10" fillId="0" borderId="38" xfId="56" applyFont="1" applyBorder="1" applyAlignment="1">
      <alignment horizontal="center" vertical="center" wrapText="1"/>
      <protection/>
    </xf>
    <xf numFmtId="0" fontId="10" fillId="0" borderId="39" xfId="56" applyFont="1" applyBorder="1" applyAlignment="1">
      <alignment horizontal="center" vertical="center" wrapText="1"/>
      <protection/>
    </xf>
    <xf numFmtId="172" fontId="53" fillId="0" borderId="18" xfId="0" applyNumberFormat="1" applyFont="1" applyBorder="1" applyAlignment="1">
      <alignment horizontal="center"/>
    </xf>
    <xf numFmtId="0" fontId="2" fillId="33" borderId="0" xfId="56" applyFont="1" applyFill="1">
      <alignment/>
      <protection/>
    </xf>
    <xf numFmtId="172" fontId="13" fillId="0" borderId="12" xfId="0" applyNumberFormat="1" applyFont="1" applyFill="1" applyBorder="1" applyAlignment="1">
      <alignment horizontal="center" vertical="center" wrapText="1"/>
    </xf>
    <xf numFmtId="172" fontId="13" fillId="0" borderId="38" xfId="0" applyNumberFormat="1" applyFont="1" applyFill="1" applyBorder="1" applyAlignment="1">
      <alignment horizontal="center" vertical="center" wrapText="1"/>
    </xf>
    <xf numFmtId="0" fontId="10" fillId="0" borderId="13" xfId="56" applyFont="1" applyBorder="1" applyAlignment="1">
      <alignment horizontal="center" vertical="center" wrapText="1"/>
      <protection/>
    </xf>
    <xf numFmtId="0" fontId="53" fillId="0" borderId="24" xfId="56" applyFont="1" applyBorder="1" applyAlignment="1">
      <alignment horizontal="center"/>
      <protection/>
    </xf>
    <xf numFmtId="0" fontId="52" fillId="33" borderId="18" xfId="0" applyFont="1" applyFill="1" applyBorder="1" applyAlignment="1">
      <alignment horizontal="center" vertical="center"/>
    </xf>
    <xf numFmtId="0" fontId="8" fillId="0" borderId="16" xfId="56" applyFont="1" applyBorder="1" applyAlignment="1">
      <alignment horizontal="center" vertical="center"/>
      <protection/>
    </xf>
    <xf numFmtId="0" fontId="8" fillId="33" borderId="18" xfId="56" applyFont="1" applyFill="1" applyBorder="1" applyAlignment="1">
      <alignment horizontal="center"/>
      <protection/>
    </xf>
    <xf numFmtId="0" fontId="53" fillId="0" borderId="0" xfId="56" applyFont="1">
      <alignment/>
      <protection/>
    </xf>
    <xf numFmtId="172" fontId="52" fillId="0" borderId="22" xfId="56" applyNumberFormat="1" applyFont="1" applyFill="1" applyBorder="1" applyAlignment="1">
      <alignment horizontal="center"/>
      <protection/>
    </xf>
    <xf numFmtId="0" fontId="52" fillId="0" borderId="0" xfId="56" applyFont="1">
      <alignment/>
      <protection/>
    </xf>
    <xf numFmtId="0" fontId="8" fillId="0" borderId="25" xfId="56" applyFont="1" applyBorder="1" applyAlignment="1">
      <alignment horizontal="center" vertical="center"/>
      <protection/>
    </xf>
    <xf numFmtId="172" fontId="2" fillId="0" borderId="0" xfId="56" applyNumberFormat="1" applyFont="1">
      <alignment/>
      <protection/>
    </xf>
    <xf numFmtId="0" fontId="52" fillId="0" borderId="31" xfId="0" applyFont="1" applyBorder="1" applyAlignment="1">
      <alignment/>
    </xf>
    <xf numFmtId="0" fontId="52" fillId="0" borderId="33" xfId="0" applyFont="1" applyBorder="1" applyAlignment="1">
      <alignment/>
    </xf>
    <xf numFmtId="14" fontId="52" fillId="0" borderId="20" xfId="0" applyNumberFormat="1" applyFont="1" applyBorder="1" applyAlignment="1">
      <alignment horizontal="center"/>
    </xf>
    <xf numFmtId="0" fontId="52" fillId="0" borderId="20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 applyProtection="1">
      <alignment/>
      <protection/>
    </xf>
    <xf numFmtId="0" fontId="52" fillId="33" borderId="42" xfId="0" applyFont="1" applyFill="1" applyBorder="1" applyAlignment="1">
      <alignment horizontal="center" vertical="center"/>
    </xf>
    <xf numFmtId="14" fontId="52" fillId="0" borderId="16" xfId="0" applyNumberFormat="1" applyFont="1" applyFill="1" applyBorder="1" applyAlignment="1">
      <alignment horizontal="center" vertical="center" wrapText="1"/>
    </xf>
    <xf numFmtId="172" fontId="52" fillId="0" borderId="16" xfId="56" applyNumberFormat="1" applyFont="1" applyBorder="1" applyAlignment="1">
      <alignment horizontal="center"/>
      <protection/>
    </xf>
    <xf numFmtId="172" fontId="52" fillId="33" borderId="16" xfId="56" applyNumberFormat="1" applyFont="1" applyFill="1" applyBorder="1" applyAlignment="1">
      <alignment horizontal="center"/>
      <protection/>
    </xf>
    <xf numFmtId="0" fontId="52" fillId="0" borderId="16" xfId="56" applyFont="1" applyBorder="1" applyAlignment="1">
      <alignment horizontal="center" vertical="center"/>
      <protection/>
    </xf>
    <xf numFmtId="0" fontId="53" fillId="33" borderId="42" xfId="0" applyFont="1" applyFill="1" applyBorder="1" applyAlignment="1">
      <alignment horizontal="center" vertical="center"/>
    </xf>
    <xf numFmtId="0" fontId="53" fillId="0" borderId="28" xfId="0" applyFont="1" applyBorder="1" applyAlignment="1">
      <alignment horizontal="left"/>
    </xf>
    <xf numFmtId="0" fontId="53" fillId="0" borderId="35" xfId="0" applyFont="1" applyBorder="1" applyAlignment="1">
      <alignment/>
    </xf>
    <xf numFmtId="14" fontId="53" fillId="0" borderId="16" xfId="0" applyNumberFormat="1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172" fontId="53" fillId="33" borderId="16" xfId="56" applyNumberFormat="1" applyFont="1" applyFill="1" applyBorder="1" applyAlignment="1">
      <alignment horizontal="center"/>
      <protection/>
    </xf>
    <xf numFmtId="0" fontId="53" fillId="0" borderId="16" xfId="56" applyFont="1" applyBorder="1" applyAlignment="1">
      <alignment horizontal="center" vertical="center"/>
      <protection/>
    </xf>
    <xf numFmtId="0" fontId="52" fillId="0" borderId="30" xfId="0" applyFont="1" applyBorder="1" applyAlignment="1">
      <alignment horizontal="left"/>
    </xf>
    <xf numFmtId="0" fontId="53" fillId="0" borderId="30" xfId="0" applyFont="1" applyFill="1" applyBorder="1" applyAlignment="1">
      <alignment horizontal="left"/>
    </xf>
    <xf numFmtId="14" fontId="53" fillId="0" borderId="18" xfId="0" applyNumberFormat="1" applyFont="1" applyFill="1" applyBorder="1" applyAlignment="1" quotePrefix="1">
      <alignment horizontal="center"/>
    </xf>
    <xf numFmtId="0" fontId="53" fillId="0" borderId="18" xfId="0" applyFont="1" applyFill="1" applyBorder="1" applyAlignment="1">
      <alignment horizontal="center"/>
    </xf>
    <xf numFmtId="0" fontId="53" fillId="0" borderId="28" xfId="0" applyFont="1" applyFill="1" applyBorder="1" applyAlignment="1" applyProtection="1">
      <alignment/>
      <protection/>
    </xf>
    <xf numFmtId="14" fontId="53" fillId="0" borderId="16" xfId="0" applyNumberFormat="1" applyFont="1" applyFill="1" applyBorder="1" applyAlignment="1" applyProtection="1">
      <alignment horizontal="center"/>
      <protection/>
    </xf>
    <xf numFmtId="0" fontId="53" fillId="0" borderId="17" xfId="0" applyFont="1" applyFill="1" applyBorder="1" applyAlignment="1">
      <alignment/>
    </xf>
    <xf numFmtId="0" fontId="53" fillId="0" borderId="18" xfId="0" applyNumberFormat="1" applyFont="1" applyFill="1" applyBorder="1" applyAlignment="1">
      <alignment horizontal="center" vertical="center" wrapText="1"/>
    </xf>
    <xf numFmtId="172" fontId="53" fillId="0" borderId="15" xfId="56" applyNumberFormat="1" applyFont="1" applyFill="1" applyBorder="1" applyAlignment="1">
      <alignment horizontal="center"/>
      <protection/>
    </xf>
    <xf numFmtId="0" fontId="53" fillId="33" borderId="43" xfId="0" applyFont="1" applyFill="1" applyBorder="1" applyAlignment="1">
      <alignment horizontal="center" vertical="center"/>
    </xf>
    <xf numFmtId="0" fontId="53" fillId="0" borderId="44" xfId="56" applyFont="1" applyBorder="1" applyAlignment="1">
      <alignment horizontal="center"/>
      <protection/>
    </xf>
    <xf numFmtId="0" fontId="53" fillId="0" borderId="45" xfId="56" applyFont="1" applyBorder="1" applyAlignment="1">
      <alignment horizontal="center"/>
      <protection/>
    </xf>
    <xf numFmtId="172" fontId="53" fillId="33" borderId="20" xfId="56" applyNumberFormat="1" applyFont="1" applyFill="1" applyBorder="1" applyAlignment="1">
      <alignment horizontal="center"/>
      <protection/>
    </xf>
    <xf numFmtId="0" fontId="53" fillId="0" borderId="20" xfId="56" applyFont="1" applyBorder="1" applyAlignment="1">
      <alignment horizontal="center" vertical="center"/>
      <protection/>
    </xf>
    <xf numFmtId="0" fontId="8" fillId="33" borderId="20" xfId="56" applyFont="1" applyFill="1" applyBorder="1" applyAlignment="1">
      <alignment horizontal="center"/>
      <protection/>
    </xf>
    <xf numFmtId="0" fontId="53" fillId="33" borderId="23" xfId="0" applyFont="1" applyFill="1" applyBorder="1" applyAlignment="1">
      <alignment horizontal="center" vertical="center"/>
    </xf>
    <xf numFmtId="172" fontId="53" fillId="0" borderId="16" xfId="56" applyNumberFormat="1" applyFont="1" applyBorder="1" applyAlignment="1">
      <alignment horizontal="center" vertical="center"/>
      <protection/>
    </xf>
    <xf numFmtId="14" fontId="53" fillId="0" borderId="30" xfId="0" applyNumberFormat="1" applyFont="1" applyFill="1" applyBorder="1" applyAlignment="1">
      <alignment horizontal="center" vertical="center"/>
    </xf>
    <xf numFmtId="14" fontId="53" fillId="0" borderId="30" xfId="0" applyNumberFormat="1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33" xfId="56" applyFont="1" applyBorder="1">
      <alignment/>
      <protection/>
    </xf>
    <xf numFmtId="14" fontId="8" fillId="0" borderId="20" xfId="56" applyNumberFormat="1" applyFont="1" applyBorder="1" applyAlignment="1">
      <alignment horizontal="center"/>
      <protection/>
    </xf>
    <xf numFmtId="0" fontId="53" fillId="0" borderId="18" xfId="56" applyFont="1" applyBorder="1" applyAlignment="1">
      <alignment horizontal="center" vertical="center"/>
      <protection/>
    </xf>
    <xf numFmtId="172" fontId="53" fillId="0" borderId="37" xfId="56" applyNumberFormat="1" applyFont="1" applyFill="1" applyBorder="1" applyAlignment="1">
      <alignment horizontal="center"/>
      <protection/>
    </xf>
    <xf numFmtId="172" fontId="53" fillId="0" borderId="20" xfId="56" applyNumberFormat="1" applyFont="1" applyFill="1" applyBorder="1" applyAlignment="1">
      <alignment horizontal="center"/>
      <protection/>
    </xf>
    <xf numFmtId="0" fontId="52" fillId="33" borderId="43" xfId="0" applyFont="1" applyFill="1" applyBorder="1" applyAlignment="1">
      <alignment horizontal="center" vertical="center"/>
    </xf>
    <xf numFmtId="0" fontId="52" fillId="0" borderId="28" xfId="0" applyFont="1" applyFill="1" applyBorder="1" applyAlignment="1" applyProtection="1">
      <alignment/>
      <protection/>
    </xf>
    <xf numFmtId="0" fontId="52" fillId="0" borderId="29" xfId="0" applyFont="1" applyBorder="1" applyAlignment="1">
      <alignment/>
    </xf>
    <xf numFmtId="14" fontId="52" fillId="0" borderId="16" xfId="0" applyNumberFormat="1" applyFont="1" applyFill="1" applyBorder="1" applyAlignment="1" applyProtection="1">
      <alignment horizontal="center"/>
      <protection/>
    </xf>
    <xf numFmtId="0" fontId="52" fillId="0" borderId="16" xfId="0" applyFont="1" applyBorder="1" applyAlignment="1">
      <alignment horizontal="center"/>
    </xf>
    <xf numFmtId="0" fontId="52" fillId="0" borderId="16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1" name="Straight Connector 3"/>
        <xdr:cNvSpPr>
          <a:spLocks/>
        </xdr:cNvSpPr>
      </xdr:nvSpPr>
      <xdr:spPr>
        <a:xfrm flipV="1">
          <a:off x="952500" y="390525"/>
          <a:ext cx="1781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9525</xdr:rowOff>
    </xdr:from>
    <xdr:to>
      <xdr:col>11</xdr:col>
      <xdr:colOff>685800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96100" y="400050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180975</xdr:rowOff>
    </xdr:from>
    <xdr:to>
      <xdr:col>3</xdr:col>
      <xdr:colOff>809625</xdr:colOff>
      <xdr:row>2</xdr:row>
      <xdr:rowOff>0</xdr:rowOff>
    </xdr:to>
    <xdr:sp>
      <xdr:nvSpPr>
        <xdr:cNvPr id="1" name="Straight Connector 9"/>
        <xdr:cNvSpPr>
          <a:spLocks/>
        </xdr:cNvSpPr>
      </xdr:nvSpPr>
      <xdr:spPr>
        <a:xfrm flipV="1">
          <a:off x="923925" y="381000"/>
          <a:ext cx="16668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</xdr:row>
      <xdr:rowOff>19050</xdr:rowOff>
    </xdr:from>
    <xdr:to>
      <xdr:col>11</xdr:col>
      <xdr:colOff>666750</xdr:colOff>
      <xdr:row>2</xdr:row>
      <xdr:rowOff>28575</xdr:rowOff>
    </xdr:to>
    <xdr:sp>
      <xdr:nvSpPr>
        <xdr:cNvPr id="2" name="Straight Connector 10"/>
        <xdr:cNvSpPr>
          <a:spLocks/>
        </xdr:cNvSpPr>
      </xdr:nvSpPr>
      <xdr:spPr>
        <a:xfrm>
          <a:off x="6858000" y="409575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180975</xdr:rowOff>
    </xdr:from>
    <xdr:to>
      <xdr:col>3</xdr:col>
      <xdr:colOff>809625</xdr:colOff>
      <xdr:row>2</xdr:row>
      <xdr:rowOff>0</xdr:rowOff>
    </xdr:to>
    <xdr:sp>
      <xdr:nvSpPr>
        <xdr:cNvPr id="1" name="Straight Connector 9"/>
        <xdr:cNvSpPr>
          <a:spLocks/>
        </xdr:cNvSpPr>
      </xdr:nvSpPr>
      <xdr:spPr>
        <a:xfrm flipV="1">
          <a:off x="923925" y="381000"/>
          <a:ext cx="1943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</xdr:row>
      <xdr:rowOff>19050</xdr:rowOff>
    </xdr:from>
    <xdr:to>
      <xdr:col>11</xdr:col>
      <xdr:colOff>657225</xdr:colOff>
      <xdr:row>2</xdr:row>
      <xdr:rowOff>28575</xdr:rowOff>
    </xdr:to>
    <xdr:sp>
      <xdr:nvSpPr>
        <xdr:cNvPr id="2" name="Straight Connector 10"/>
        <xdr:cNvSpPr>
          <a:spLocks/>
        </xdr:cNvSpPr>
      </xdr:nvSpPr>
      <xdr:spPr>
        <a:xfrm>
          <a:off x="7058025" y="409575"/>
          <a:ext cx="14287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2</xdr:row>
      <xdr:rowOff>38100</xdr:rowOff>
    </xdr:from>
    <xdr:to>
      <xdr:col>4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 flipV="1">
          <a:off x="962025" y="42862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2</xdr:row>
      <xdr:rowOff>19050</xdr:rowOff>
    </xdr:from>
    <xdr:to>
      <xdr:col>12</xdr:col>
      <xdr:colOff>114300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7334250" y="409575"/>
          <a:ext cx="12573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1" name="Straight Connector 9"/>
        <xdr:cNvSpPr>
          <a:spLocks/>
        </xdr:cNvSpPr>
      </xdr:nvSpPr>
      <xdr:spPr>
        <a:xfrm flipV="1">
          <a:off x="952500" y="390525"/>
          <a:ext cx="1952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9525</xdr:rowOff>
    </xdr:from>
    <xdr:to>
      <xdr:col>11</xdr:col>
      <xdr:colOff>685800</xdr:colOff>
      <xdr:row>2</xdr:row>
      <xdr:rowOff>19050</xdr:rowOff>
    </xdr:to>
    <xdr:sp>
      <xdr:nvSpPr>
        <xdr:cNvPr id="2" name="Straight Connector 10"/>
        <xdr:cNvSpPr>
          <a:spLocks/>
        </xdr:cNvSpPr>
      </xdr:nvSpPr>
      <xdr:spPr>
        <a:xfrm>
          <a:off x="6905625" y="400050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1" name="Straight Connector 9"/>
        <xdr:cNvSpPr>
          <a:spLocks/>
        </xdr:cNvSpPr>
      </xdr:nvSpPr>
      <xdr:spPr>
        <a:xfrm flipV="1">
          <a:off x="952500" y="390525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9525</xdr:rowOff>
    </xdr:from>
    <xdr:to>
      <xdr:col>11</xdr:col>
      <xdr:colOff>685800</xdr:colOff>
      <xdr:row>2</xdr:row>
      <xdr:rowOff>19050</xdr:rowOff>
    </xdr:to>
    <xdr:sp>
      <xdr:nvSpPr>
        <xdr:cNvPr id="2" name="Straight Connector 10"/>
        <xdr:cNvSpPr>
          <a:spLocks/>
        </xdr:cNvSpPr>
      </xdr:nvSpPr>
      <xdr:spPr>
        <a:xfrm>
          <a:off x="6962775" y="400050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923925" y="390525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923925" y="390525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342900</xdr:colOff>
      <xdr:row>2</xdr:row>
      <xdr:rowOff>0</xdr:rowOff>
    </xdr:to>
    <xdr:sp>
      <xdr:nvSpPr>
        <xdr:cNvPr id="3" name="Straight Connector 3"/>
        <xdr:cNvSpPr>
          <a:spLocks/>
        </xdr:cNvSpPr>
      </xdr:nvSpPr>
      <xdr:spPr>
        <a:xfrm flipV="1">
          <a:off x="923925" y="39052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4" name="Straight Connector 5"/>
        <xdr:cNvSpPr>
          <a:spLocks/>
        </xdr:cNvSpPr>
      </xdr:nvSpPr>
      <xdr:spPr>
        <a:xfrm flipV="1">
          <a:off x="923925" y="390525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5" name="Straight Connector 6"/>
        <xdr:cNvSpPr>
          <a:spLocks/>
        </xdr:cNvSpPr>
      </xdr:nvSpPr>
      <xdr:spPr>
        <a:xfrm flipV="1">
          <a:off x="923925" y="390525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342900</xdr:colOff>
      <xdr:row>2</xdr:row>
      <xdr:rowOff>0</xdr:rowOff>
    </xdr:to>
    <xdr:sp>
      <xdr:nvSpPr>
        <xdr:cNvPr id="6" name="Straight Connector 7"/>
        <xdr:cNvSpPr>
          <a:spLocks/>
        </xdr:cNvSpPr>
      </xdr:nvSpPr>
      <xdr:spPr>
        <a:xfrm flipV="1">
          <a:off x="923925" y="39052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7" name="Straight Connector 9"/>
        <xdr:cNvSpPr>
          <a:spLocks/>
        </xdr:cNvSpPr>
      </xdr:nvSpPr>
      <xdr:spPr>
        <a:xfrm flipV="1">
          <a:off x="952500" y="390525"/>
          <a:ext cx="2143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9525</xdr:rowOff>
    </xdr:from>
    <xdr:to>
      <xdr:col>11</xdr:col>
      <xdr:colOff>685800</xdr:colOff>
      <xdr:row>2</xdr:row>
      <xdr:rowOff>19050</xdr:rowOff>
    </xdr:to>
    <xdr:sp>
      <xdr:nvSpPr>
        <xdr:cNvPr id="8" name="Straight Connector 10"/>
        <xdr:cNvSpPr>
          <a:spLocks/>
        </xdr:cNvSpPr>
      </xdr:nvSpPr>
      <xdr:spPr>
        <a:xfrm>
          <a:off x="6953250" y="400050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1" name="Straight Connector 9"/>
        <xdr:cNvSpPr>
          <a:spLocks/>
        </xdr:cNvSpPr>
      </xdr:nvSpPr>
      <xdr:spPr>
        <a:xfrm flipV="1">
          <a:off x="914400" y="390525"/>
          <a:ext cx="2305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9525</xdr:rowOff>
    </xdr:from>
    <xdr:to>
      <xdr:col>11</xdr:col>
      <xdr:colOff>685800</xdr:colOff>
      <xdr:row>2</xdr:row>
      <xdr:rowOff>19050</xdr:rowOff>
    </xdr:to>
    <xdr:sp>
      <xdr:nvSpPr>
        <xdr:cNvPr id="2" name="Straight Connector 10"/>
        <xdr:cNvSpPr>
          <a:spLocks/>
        </xdr:cNvSpPr>
      </xdr:nvSpPr>
      <xdr:spPr>
        <a:xfrm>
          <a:off x="6924675" y="400050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1" name="Straight Connector 9"/>
        <xdr:cNvSpPr>
          <a:spLocks/>
        </xdr:cNvSpPr>
      </xdr:nvSpPr>
      <xdr:spPr>
        <a:xfrm flipV="1">
          <a:off x="952500" y="3905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9525</xdr:rowOff>
    </xdr:from>
    <xdr:to>
      <xdr:col>10</xdr:col>
      <xdr:colOff>685800</xdr:colOff>
      <xdr:row>2</xdr:row>
      <xdr:rowOff>19050</xdr:rowOff>
    </xdr:to>
    <xdr:sp>
      <xdr:nvSpPr>
        <xdr:cNvPr id="2" name="Straight Connector 10"/>
        <xdr:cNvSpPr>
          <a:spLocks/>
        </xdr:cNvSpPr>
      </xdr:nvSpPr>
      <xdr:spPr>
        <a:xfrm>
          <a:off x="6791325" y="400050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1" name="Straight Connector 9"/>
        <xdr:cNvSpPr>
          <a:spLocks/>
        </xdr:cNvSpPr>
      </xdr:nvSpPr>
      <xdr:spPr>
        <a:xfrm flipV="1">
          <a:off x="914400" y="390525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9525</xdr:rowOff>
    </xdr:from>
    <xdr:to>
      <xdr:col>11</xdr:col>
      <xdr:colOff>685800</xdr:colOff>
      <xdr:row>2</xdr:row>
      <xdr:rowOff>19050</xdr:rowOff>
    </xdr:to>
    <xdr:sp>
      <xdr:nvSpPr>
        <xdr:cNvPr id="2" name="Straight Connector 10"/>
        <xdr:cNvSpPr>
          <a:spLocks/>
        </xdr:cNvSpPr>
      </xdr:nvSpPr>
      <xdr:spPr>
        <a:xfrm>
          <a:off x="6791325" y="400050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2</xdr:row>
      <xdr:rowOff>19050</xdr:rowOff>
    </xdr:from>
    <xdr:to>
      <xdr:col>3</xdr:col>
      <xdr:colOff>504825</xdr:colOff>
      <xdr:row>2</xdr:row>
      <xdr:rowOff>19050</xdr:rowOff>
    </xdr:to>
    <xdr:sp>
      <xdr:nvSpPr>
        <xdr:cNvPr id="1" name="Straight Connector 6"/>
        <xdr:cNvSpPr>
          <a:spLocks/>
        </xdr:cNvSpPr>
      </xdr:nvSpPr>
      <xdr:spPr>
        <a:xfrm flipV="1">
          <a:off x="1257300" y="4095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</xdr:row>
      <xdr:rowOff>28575</xdr:rowOff>
    </xdr:from>
    <xdr:to>
      <xdr:col>11</xdr:col>
      <xdr:colOff>704850</xdr:colOff>
      <xdr:row>2</xdr:row>
      <xdr:rowOff>38100</xdr:rowOff>
    </xdr:to>
    <xdr:sp>
      <xdr:nvSpPr>
        <xdr:cNvPr id="2" name="Straight Connector 10"/>
        <xdr:cNvSpPr>
          <a:spLocks/>
        </xdr:cNvSpPr>
      </xdr:nvSpPr>
      <xdr:spPr>
        <a:xfrm>
          <a:off x="6924675" y="419100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1" name="Straight Connector 5"/>
        <xdr:cNvSpPr>
          <a:spLocks/>
        </xdr:cNvSpPr>
      </xdr:nvSpPr>
      <xdr:spPr>
        <a:xfrm flipV="1">
          <a:off x="952500" y="390525"/>
          <a:ext cx="1714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9525</xdr:rowOff>
    </xdr:from>
    <xdr:to>
      <xdr:col>11</xdr:col>
      <xdr:colOff>685800</xdr:colOff>
      <xdr:row>2</xdr:row>
      <xdr:rowOff>19050</xdr:rowOff>
    </xdr:to>
    <xdr:sp>
      <xdr:nvSpPr>
        <xdr:cNvPr id="2" name="Straight Connector 6"/>
        <xdr:cNvSpPr>
          <a:spLocks/>
        </xdr:cNvSpPr>
      </xdr:nvSpPr>
      <xdr:spPr>
        <a:xfrm>
          <a:off x="6943725" y="400050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1" name="Straight Connector 11"/>
        <xdr:cNvSpPr>
          <a:spLocks/>
        </xdr:cNvSpPr>
      </xdr:nvSpPr>
      <xdr:spPr>
        <a:xfrm flipV="1">
          <a:off x="914400" y="390525"/>
          <a:ext cx="1895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9525</xdr:rowOff>
    </xdr:from>
    <xdr:to>
      <xdr:col>11</xdr:col>
      <xdr:colOff>685800</xdr:colOff>
      <xdr:row>2</xdr:row>
      <xdr:rowOff>19050</xdr:rowOff>
    </xdr:to>
    <xdr:sp>
      <xdr:nvSpPr>
        <xdr:cNvPr id="2" name="Straight Connector 12"/>
        <xdr:cNvSpPr>
          <a:spLocks/>
        </xdr:cNvSpPr>
      </xdr:nvSpPr>
      <xdr:spPr>
        <a:xfrm>
          <a:off x="6686550" y="400050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19050</xdr:rowOff>
    </xdr:from>
    <xdr:to>
      <xdr:col>3</xdr:col>
      <xdr:colOff>504825</xdr:colOff>
      <xdr:row>2</xdr:row>
      <xdr:rowOff>19050</xdr:rowOff>
    </xdr:to>
    <xdr:sp>
      <xdr:nvSpPr>
        <xdr:cNvPr id="1" name="Straight Connector 9"/>
        <xdr:cNvSpPr>
          <a:spLocks/>
        </xdr:cNvSpPr>
      </xdr:nvSpPr>
      <xdr:spPr>
        <a:xfrm flipV="1">
          <a:off x="1152525" y="40957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</xdr:row>
      <xdr:rowOff>28575</xdr:rowOff>
    </xdr:from>
    <xdr:to>
      <xdr:col>11</xdr:col>
      <xdr:colOff>704850</xdr:colOff>
      <xdr:row>2</xdr:row>
      <xdr:rowOff>38100</xdr:rowOff>
    </xdr:to>
    <xdr:sp>
      <xdr:nvSpPr>
        <xdr:cNvPr id="2" name="Straight Connector 10"/>
        <xdr:cNvSpPr>
          <a:spLocks/>
        </xdr:cNvSpPr>
      </xdr:nvSpPr>
      <xdr:spPr>
        <a:xfrm>
          <a:off x="6705600" y="419100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1" name="Straight Connector 11"/>
        <xdr:cNvSpPr>
          <a:spLocks/>
        </xdr:cNvSpPr>
      </xdr:nvSpPr>
      <xdr:spPr>
        <a:xfrm flipV="1">
          <a:off x="914400" y="390525"/>
          <a:ext cx="2105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9525</xdr:rowOff>
    </xdr:from>
    <xdr:to>
      <xdr:col>11</xdr:col>
      <xdr:colOff>685800</xdr:colOff>
      <xdr:row>2</xdr:row>
      <xdr:rowOff>19050</xdr:rowOff>
    </xdr:to>
    <xdr:sp>
      <xdr:nvSpPr>
        <xdr:cNvPr id="2" name="Straight Connector 12"/>
        <xdr:cNvSpPr>
          <a:spLocks/>
        </xdr:cNvSpPr>
      </xdr:nvSpPr>
      <xdr:spPr>
        <a:xfrm>
          <a:off x="7029450" y="400050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1" name="Straight Connector 11"/>
        <xdr:cNvSpPr>
          <a:spLocks/>
        </xdr:cNvSpPr>
      </xdr:nvSpPr>
      <xdr:spPr>
        <a:xfrm flipV="1">
          <a:off x="914400" y="390525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9525</xdr:rowOff>
    </xdr:from>
    <xdr:to>
      <xdr:col>11</xdr:col>
      <xdr:colOff>685800</xdr:colOff>
      <xdr:row>2</xdr:row>
      <xdr:rowOff>19050</xdr:rowOff>
    </xdr:to>
    <xdr:sp>
      <xdr:nvSpPr>
        <xdr:cNvPr id="2" name="Straight Connector 12"/>
        <xdr:cNvSpPr>
          <a:spLocks/>
        </xdr:cNvSpPr>
      </xdr:nvSpPr>
      <xdr:spPr>
        <a:xfrm>
          <a:off x="6800850" y="400050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1" name="Straight Connector 11"/>
        <xdr:cNvSpPr>
          <a:spLocks/>
        </xdr:cNvSpPr>
      </xdr:nvSpPr>
      <xdr:spPr>
        <a:xfrm flipV="1">
          <a:off x="914400" y="3905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9525</xdr:rowOff>
    </xdr:from>
    <xdr:to>
      <xdr:col>11</xdr:col>
      <xdr:colOff>685800</xdr:colOff>
      <xdr:row>2</xdr:row>
      <xdr:rowOff>19050</xdr:rowOff>
    </xdr:to>
    <xdr:sp>
      <xdr:nvSpPr>
        <xdr:cNvPr id="2" name="Straight Connector 12"/>
        <xdr:cNvSpPr>
          <a:spLocks/>
        </xdr:cNvSpPr>
      </xdr:nvSpPr>
      <xdr:spPr>
        <a:xfrm>
          <a:off x="6743700" y="400050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885825" y="39052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885825" y="39052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342900</xdr:colOff>
      <xdr:row>2</xdr:row>
      <xdr:rowOff>0</xdr:rowOff>
    </xdr:to>
    <xdr:sp>
      <xdr:nvSpPr>
        <xdr:cNvPr id="3" name="Straight Connector 3"/>
        <xdr:cNvSpPr>
          <a:spLocks/>
        </xdr:cNvSpPr>
      </xdr:nvSpPr>
      <xdr:spPr>
        <a:xfrm flipV="1">
          <a:off x="885825" y="390525"/>
          <a:ext cx="1676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4" name="Straight Connector 5"/>
        <xdr:cNvSpPr>
          <a:spLocks/>
        </xdr:cNvSpPr>
      </xdr:nvSpPr>
      <xdr:spPr>
        <a:xfrm flipV="1">
          <a:off x="885825" y="39052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5" name="Straight Connector 6"/>
        <xdr:cNvSpPr>
          <a:spLocks/>
        </xdr:cNvSpPr>
      </xdr:nvSpPr>
      <xdr:spPr>
        <a:xfrm flipV="1">
          <a:off x="885825" y="39052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342900</xdr:colOff>
      <xdr:row>2</xdr:row>
      <xdr:rowOff>0</xdr:rowOff>
    </xdr:to>
    <xdr:sp>
      <xdr:nvSpPr>
        <xdr:cNvPr id="6" name="Straight Connector 7"/>
        <xdr:cNvSpPr>
          <a:spLocks/>
        </xdr:cNvSpPr>
      </xdr:nvSpPr>
      <xdr:spPr>
        <a:xfrm flipV="1">
          <a:off x="885825" y="390525"/>
          <a:ext cx="1676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7" name="Straight Connector 9"/>
        <xdr:cNvSpPr>
          <a:spLocks/>
        </xdr:cNvSpPr>
      </xdr:nvSpPr>
      <xdr:spPr>
        <a:xfrm flipV="1">
          <a:off x="914400" y="390525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9525</xdr:rowOff>
    </xdr:from>
    <xdr:to>
      <xdr:col>11</xdr:col>
      <xdr:colOff>685800</xdr:colOff>
      <xdr:row>2</xdr:row>
      <xdr:rowOff>19050</xdr:rowOff>
    </xdr:to>
    <xdr:sp>
      <xdr:nvSpPr>
        <xdr:cNvPr id="8" name="Straight Connector 10"/>
        <xdr:cNvSpPr>
          <a:spLocks/>
        </xdr:cNvSpPr>
      </xdr:nvSpPr>
      <xdr:spPr>
        <a:xfrm>
          <a:off x="6772275" y="400050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1" name="Straight Connector 9"/>
        <xdr:cNvSpPr>
          <a:spLocks/>
        </xdr:cNvSpPr>
      </xdr:nvSpPr>
      <xdr:spPr>
        <a:xfrm flipV="1">
          <a:off x="914400" y="390525"/>
          <a:ext cx="1914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9525</xdr:rowOff>
    </xdr:from>
    <xdr:to>
      <xdr:col>11</xdr:col>
      <xdr:colOff>685800</xdr:colOff>
      <xdr:row>2</xdr:row>
      <xdr:rowOff>19050</xdr:rowOff>
    </xdr:to>
    <xdr:sp>
      <xdr:nvSpPr>
        <xdr:cNvPr id="2" name="Straight Connector 10"/>
        <xdr:cNvSpPr>
          <a:spLocks/>
        </xdr:cNvSpPr>
      </xdr:nvSpPr>
      <xdr:spPr>
        <a:xfrm>
          <a:off x="6838950" y="400050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885825" y="39052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885825" y="39052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342900</xdr:colOff>
      <xdr:row>2</xdr:row>
      <xdr:rowOff>0</xdr:rowOff>
    </xdr:to>
    <xdr:sp>
      <xdr:nvSpPr>
        <xdr:cNvPr id="3" name="Straight Connector 3"/>
        <xdr:cNvSpPr>
          <a:spLocks/>
        </xdr:cNvSpPr>
      </xdr:nvSpPr>
      <xdr:spPr>
        <a:xfrm flipV="1">
          <a:off x="885825" y="39052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4" name="Straight Connector 5"/>
        <xdr:cNvSpPr>
          <a:spLocks/>
        </xdr:cNvSpPr>
      </xdr:nvSpPr>
      <xdr:spPr>
        <a:xfrm flipV="1">
          <a:off x="885825" y="39052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5" name="Straight Connector 6"/>
        <xdr:cNvSpPr>
          <a:spLocks/>
        </xdr:cNvSpPr>
      </xdr:nvSpPr>
      <xdr:spPr>
        <a:xfrm flipV="1">
          <a:off x="885825" y="39052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342900</xdr:colOff>
      <xdr:row>2</xdr:row>
      <xdr:rowOff>0</xdr:rowOff>
    </xdr:to>
    <xdr:sp>
      <xdr:nvSpPr>
        <xdr:cNvPr id="6" name="Straight Connector 7"/>
        <xdr:cNvSpPr>
          <a:spLocks/>
        </xdr:cNvSpPr>
      </xdr:nvSpPr>
      <xdr:spPr>
        <a:xfrm flipV="1">
          <a:off x="885825" y="390525"/>
          <a:ext cx="173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7" name="Straight Connector 9"/>
        <xdr:cNvSpPr>
          <a:spLocks/>
        </xdr:cNvSpPr>
      </xdr:nvSpPr>
      <xdr:spPr>
        <a:xfrm flipV="1">
          <a:off x="914400" y="390525"/>
          <a:ext cx="2295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9525</xdr:rowOff>
    </xdr:from>
    <xdr:to>
      <xdr:col>11</xdr:col>
      <xdr:colOff>685800</xdr:colOff>
      <xdr:row>2</xdr:row>
      <xdr:rowOff>19050</xdr:rowOff>
    </xdr:to>
    <xdr:sp>
      <xdr:nvSpPr>
        <xdr:cNvPr id="8" name="Straight Connector 10"/>
        <xdr:cNvSpPr>
          <a:spLocks/>
        </xdr:cNvSpPr>
      </xdr:nvSpPr>
      <xdr:spPr>
        <a:xfrm>
          <a:off x="6934200" y="400050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2</xdr:row>
      <xdr:rowOff>9525</xdr:rowOff>
    </xdr:from>
    <xdr:to>
      <xdr:col>3</xdr:col>
      <xdr:colOff>504825</xdr:colOff>
      <xdr:row>2</xdr:row>
      <xdr:rowOff>9525</xdr:rowOff>
    </xdr:to>
    <xdr:sp>
      <xdr:nvSpPr>
        <xdr:cNvPr id="1" name="Straight Connector 19"/>
        <xdr:cNvSpPr>
          <a:spLocks/>
        </xdr:cNvSpPr>
      </xdr:nvSpPr>
      <xdr:spPr>
        <a:xfrm flipV="1">
          <a:off x="1257300" y="400050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</xdr:row>
      <xdr:rowOff>19050</xdr:rowOff>
    </xdr:from>
    <xdr:to>
      <xdr:col>11</xdr:col>
      <xdr:colOff>704850</xdr:colOff>
      <xdr:row>2</xdr:row>
      <xdr:rowOff>28575</xdr:rowOff>
    </xdr:to>
    <xdr:sp>
      <xdr:nvSpPr>
        <xdr:cNvPr id="2" name="Straight Connector 28"/>
        <xdr:cNvSpPr>
          <a:spLocks/>
        </xdr:cNvSpPr>
      </xdr:nvSpPr>
      <xdr:spPr>
        <a:xfrm>
          <a:off x="7134225" y="409575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923925" y="390525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923925" y="390525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3</xdr:col>
      <xdr:colOff>133350</xdr:colOff>
      <xdr:row>2</xdr:row>
      <xdr:rowOff>0</xdr:rowOff>
    </xdr:to>
    <xdr:sp>
      <xdr:nvSpPr>
        <xdr:cNvPr id="3" name="Straight Connector 5"/>
        <xdr:cNvSpPr>
          <a:spLocks/>
        </xdr:cNvSpPr>
      </xdr:nvSpPr>
      <xdr:spPr>
        <a:xfrm flipV="1">
          <a:off x="923925" y="390525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4" name="Straight Connector 6"/>
        <xdr:cNvSpPr>
          <a:spLocks/>
        </xdr:cNvSpPr>
      </xdr:nvSpPr>
      <xdr:spPr>
        <a:xfrm flipV="1">
          <a:off x="923925" y="39052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2</xdr:row>
      <xdr:rowOff>9525</xdr:rowOff>
    </xdr:from>
    <xdr:to>
      <xdr:col>12</xdr:col>
      <xdr:colOff>104775</xdr:colOff>
      <xdr:row>2</xdr:row>
      <xdr:rowOff>19050</xdr:rowOff>
    </xdr:to>
    <xdr:sp>
      <xdr:nvSpPr>
        <xdr:cNvPr id="5" name="Straight Connector 9"/>
        <xdr:cNvSpPr>
          <a:spLocks/>
        </xdr:cNvSpPr>
      </xdr:nvSpPr>
      <xdr:spPr>
        <a:xfrm>
          <a:off x="7353300" y="400050"/>
          <a:ext cx="12573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1" name="Straight Connector 3"/>
        <xdr:cNvSpPr>
          <a:spLocks/>
        </xdr:cNvSpPr>
      </xdr:nvSpPr>
      <xdr:spPr>
        <a:xfrm flipV="1">
          <a:off x="952500" y="390525"/>
          <a:ext cx="2190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9525</xdr:rowOff>
    </xdr:from>
    <xdr:to>
      <xdr:col>11</xdr:col>
      <xdr:colOff>685800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67525" y="400050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2</xdr:row>
      <xdr:rowOff>38100</xdr:rowOff>
    </xdr:from>
    <xdr:to>
      <xdr:col>4</xdr:col>
      <xdr:colOff>104775</xdr:colOff>
      <xdr:row>2</xdr:row>
      <xdr:rowOff>38100</xdr:rowOff>
    </xdr:to>
    <xdr:sp>
      <xdr:nvSpPr>
        <xdr:cNvPr id="1" name="Straight Connector 6"/>
        <xdr:cNvSpPr>
          <a:spLocks/>
        </xdr:cNvSpPr>
      </xdr:nvSpPr>
      <xdr:spPr>
        <a:xfrm flipV="1">
          <a:off x="962025" y="428625"/>
          <a:ext cx="1571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</xdr:row>
      <xdr:rowOff>28575</xdr:rowOff>
    </xdr:from>
    <xdr:to>
      <xdr:col>12</xdr:col>
      <xdr:colOff>133350</xdr:colOff>
      <xdr:row>2</xdr:row>
      <xdr:rowOff>38100</xdr:rowOff>
    </xdr:to>
    <xdr:sp>
      <xdr:nvSpPr>
        <xdr:cNvPr id="2" name="Straight Connector 7"/>
        <xdr:cNvSpPr>
          <a:spLocks/>
        </xdr:cNvSpPr>
      </xdr:nvSpPr>
      <xdr:spPr>
        <a:xfrm>
          <a:off x="7239000" y="419100"/>
          <a:ext cx="12573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</xdr:row>
      <xdr:rowOff>0</xdr:rowOff>
    </xdr:from>
    <xdr:to>
      <xdr:col>4</xdr:col>
      <xdr:colOff>66675</xdr:colOff>
      <xdr:row>2</xdr:row>
      <xdr:rowOff>0</xdr:rowOff>
    </xdr:to>
    <xdr:sp>
      <xdr:nvSpPr>
        <xdr:cNvPr id="1" name="Straight Connector 9"/>
        <xdr:cNvSpPr>
          <a:spLocks/>
        </xdr:cNvSpPr>
      </xdr:nvSpPr>
      <xdr:spPr>
        <a:xfrm flipV="1">
          <a:off x="952500" y="390525"/>
          <a:ext cx="2076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9525</xdr:rowOff>
    </xdr:from>
    <xdr:to>
      <xdr:col>11</xdr:col>
      <xdr:colOff>685800</xdr:colOff>
      <xdr:row>2</xdr:row>
      <xdr:rowOff>19050</xdr:rowOff>
    </xdr:to>
    <xdr:sp>
      <xdr:nvSpPr>
        <xdr:cNvPr id="2" name="Straight Connector 10"/>
        <xdr:cNvSpPr>
          <a:spLocks/>
        </xdr:cNvSpPr>
      </xdr:nvSpPr>
      <xdr:spPr>
        <a:xfrm>
          <a:off x="6896100" y="400050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180975</xdr:rowOff>
    </xdr:from>
    <xdr:to>
      <xdr:col>3</xdr:col>
      <xdr:colOff>809625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923925" y="381000"/>
          <a:ext cx="20478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</xdr:row>
      <xdr:rowOff>19050</xdr:rowOff>
    </xdr:from>
    <xdr:to>
      <xdr:col>11</xdr:col>
      <xdr:colOff>666750</xdr:colOff>
      <xdr:row>2</xdr:row>
      <xdr:rowOff>28575</xdr:rowOff>
    </xdr:to>
    <xdr:sp>
      <xdr:nvSpPr>
        <xdr:cNvPr id="2" name="Straight Connector 10"/>
        <xdr:cNvSpPr>
          <a:spLocks/>
        </xdr:cNvSpPr>
      </xdr:nvSpPr>
      <xdr:spPr>
        <a:xfrm>
          <a:off x="6943725" y="409575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180975</xdr:rowOff>
    </xdr:from>
    <xdr:to>
      <xdr:col>3</xdr:col>
      <xdr:colOff>809625</xdr:colOff>
      <xdr:row>2</xdr:row>
      <xdr:rowOff>0</xdr:rowOff>
    </xdr:to>
    <xdr:sp>
      <xdr:nvSpPr>
        <xdr:cNvPr id="1" name="Straight Connector 9"/>
        <xdr:cNvSpPr>
          <a:spLocks/>
        </xdr:cNvSpPr>
      </xdr:nvSpPr>
      <xdr:spPr>
        <a:xfrm flipV="1">
          <a:off x="923925" y="381000"/>
          <a:ext cx="1943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</xdr:row>
      <xdr:rowOff>19050</xdr:rowOff>
    </xdr:from>
    <xdr:to>
      <xdr:col>11</xdr:col>
      <xdr:colOff>666750</xdr:colOff>
      <xdr:row>2</xdr:row>
      <xdr:rowOff>28575</xdr:rowOff>
    </xdr:to>
    <xdr:sp>
      <xdr:nvSpPr>
        <xdr:cNvPr id="2" name="Straight Connector 10"/>
        <xdr:cNvSpPr>
          <a:spLocks/>
        </xdr:cNvSpPr>
      </xdr:nvSpPr>
      <xdr:spPr>
        <a:xfrm>
          <a:off x="6838950" y="409575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180975</xdr:rowOff>
    </xdr:from>
    <xdr:to>
      <xdr:col>3</xdr:col>
      <xdr:colOff>809625</xdr:colOff>
      <xdr:row>2</xdr:row>
      <xdr:rowOff>0</xdr:rowOff>
    </xdr:to>
    <xdr:sp>
      <xdr:nvSpPr>
        <xdr:cNvPr id="1" name="Straight Connector 9"/>
        <xdr:cNvSpPr>
          <a:spLocks/>
        </xdr:cNvSpPr>
      </xdr:nvSpPr>
      <xdr:spPr>
        <a:xfrm flipV="1">
          <a:off x="923925" y="381000"/>
          <a:ext cx="15525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</xdr:row>
      <xdr:rowOff>19050</xdr:rowOff>
    </xdr:from>
    <xdr:to>
      <xdr:col>11</xdr:col>
      <xdr:colOff>666750</xdr:colOff>
      <xdr:row>2</xdr:row>
      <xdr:rowOff>28575</xdr:rowOff>
    </xdr:to>
    <xdr:sp>
      <xdr:nvSpPr>
        <xdr:cNvPr id="2" name="Straight Connector 10"/>
        <xdr:cNvSpPr>
          <a:spLocks/>
        </xdr:cNvSpPr>
      </xdr:nvSpPr>
      <xdr:spPr>
        <a:xfrm>
          <a:off x="6896100" y="409575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180975</xdr:rowOff>
    </xdr:from>
    <xdr:to>
      <xdr:col>3</xdr:col>
      <xdr:colOff>809625</xdr:colOff>
      <xdr:row>2</xdr:row>
      <xdr:rowOff>0</xdr:rowOff>
    </xdr:to>
    <xdr:sp>
      <xdr:nvSpPr>
        <xdr:cNvPr id="1" name="Straight Connector 9"/>
        <xdr:cNvSpPr>
          <a:spLocks/>
        </xdr:cNvSpPr>
      </xdr:nvSpPr>
      <xdr:spPr>
        <a:xfrm flipV="1">
          <a:off x="923925" y="381000"/>
          <a:ext cx="18954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</xdr:row>
      <xdr:rowOff>19050</xdr:rowOff>
    </xdr:from>
    <xdr:to>
      <xdr:col>11</xdr:col>
      <xdr:colOff>666750</xdr:colOff>
      <xdr:row>2</xdr:row>
      <xdr:rowOff>28575</xdr:rowOff>
    </xdr:to>
    <xdr:sp>
      <xdr:nvSpPr>
        <xdr:cNvPr id="2" name="Straight Connector 10"/>
        <xdr:cNvSpPr>
          <a:spLocks/>
        </xdr:cNvSpPr>
      </xdr:nvSpPr>
      <xdr:spPr>
        <a:xfrm>
          <a:off x="6858000" y="409575"/>
          <a:ext cx="14382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2">
      <selection activeCell="D10" sqref="D10"/>
    </sheetView>
  </sheetViews>
  <sheetFormatPr defaultColWidth="9.140625" defaultRowHeight="12.75"/>
  <cols>
    <col min="1" max="1" width="4.7109375" style="4" customWidth="1"/>
    <col min="2" max="2" width="14.8515625" style="2" customWidth="1"/>
    <col min="3" max="3" width="7.421875" style="2" customWidth="1"/>
    <col min="4" max="4" width="13.00390625" style="3" customWidth="1"/>
    <col min="5" max="5" width="11.140625" style="2" customWidth="1"/>
    <col min="6" max="6" width="10.7109375" style="2" customWidth="1"/>
    <col min="7" max="7" width="9.140625" style="2" customWidth="1"/>
    <col min="8" max="9" width="10.57421875" style="2" bestFit="1" customWidth="1"/>
    <col min="10" max="10" width="10.57421875" style="4" bestFit="1" customWidth="1"/>
    <col min="11" max="11" width="12.00390625" style="4" customWidth="1"/>
    <col min="12" max="12" width="11.8515625" style="2" customWidth="1"/>
    <col min="13" max="14" width="9.57421875" style="2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4" s="1" customFormat="1" ht="19.5" customHeight="1">
      <c r="A5" s="324" t="s">
        <v>245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377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32" t="s">
        <v>396</v>
      </c>
      <c r="I9" s="333" t="s">
        <v>397</v>
      </c>
      <c r="J9" s="332" t="s">
        <v>398</v>
      </c>
      <c r="K9" s="301" t="s">
        <v>399</v>
      </c>
      <c r="L9" s="301" t="s">
        <v>400</v>
      </c>
      <c r="M9" s="36" t="s">
        <v>4</v>
      </c>
      <c r="N9" s="318" t="s">
        <v>407</v>
      </c>
      <c r="O9" s="300" t="s">
        <v>401</v>
      </c>
      <c r="P9" s="15" t="s">
        <v>402</v>
      </c>
    </row>
    <row r="10" spans="1:17" s="7" customFormat="1" ht="18" customHeight="1" thickTop="1">
      <c r="A10" s="317">
        <v>1</v>
      </c>
      <c r="B10" s="39" t="s">
        <v>125</v>
      </c>
      <c r="C10" s="247" t="s">
        <v>126</v>
      </c>
      <c r="D10" s="41">
        <v>36898</v>
      </c>
      <c r="E10" s="69" t="s">
        <v>15</v>
      </c>
      <c r="F10" s="43" t="s">
        <v>10</v>
      </c>
      <c r="G10" s="199">
        <v>6.5</v>
      </c>
      <c r="H10" s="199">
        <v>5</v>
      </c>
      <c r="I10" s="288">
        <v>6.5</v>
      </c>
      <c r="J10" s="288">
        <v>6</v>
      </c>
      <c r="K10" s="291">
        <f aca="true" t="shared" si="0" ref="K10:K30">(G10*3+I10+J10*2)/6</f>
        <v>6.333333333333333</v>
      </c>
      <c r="L10" s="337" t="str">
        <f aca="true" t="shared" si="1" ref="L10:L30">IF(OR(H10&lt;5,I10&lt;5,J10&lt;5),"Hỏng TN",IF(K10&gt;=8.95,"XS",IF(K10&gt;=7.95,"Giỏi",IF(K10&gt;=6.95,"Khá",IF(K10&gt;=5.95,"TB-Khá","TB")))))</f>
        <v>TB-Khá</v>
      </c>
      <c r="M10" s="174" t="s">
        <v>11</v>
      </c>
      <c r="N10" s="283"/>
      <c r="Q10" s="7" t="s">
        <v>389</v>
      </c>
    </row>
    <row r="11" spans="1:17" ht="18" customHeight="1">
      <c r="A11" s="16">
        <v>2</v>
      </c>
      <c r="B11" s="75" t="s">
        <v>127</v>
      </c>
      <c r="C11" s="78" t="s">
        <v>128</v>
      </c>
      <c r="D11" s="77">
        <v>37256</v>
      </c>
      <c r="E11" s="70" t="s">
        <v>15</v>
      </c>
      <c r="F11" s="46" t="s">
        <v>10</v>
      </c>
      <c r="G11" s="99">
        <v>6.8</v>
      </c>
      <c r="H11" s="28">
        <v>5</v>
      </c>
      <c r="I11" s="28">
        <v>6.5</v>
      </c>
      <c r="J11" s="28">
        <v>6.5</v>
      </c>
      <c r="K11" s="28">
        <f t="shared" si="0"/>
        <v>6.6499999999999995</v>
      </c>
      <c r="L11" s="29" t="str">
        <f t="shared" si="1"/>
        <v>TB-Khá</v>
      </c>
      <c r="M11" s="99" t="s">
        <v>11</v>
      </c>
      <c r="N11" s="319"/>
      <c r="Q11" s="7" t="s">
        <v>389</v>
      </c>
    </row>
    <row r="12" spans="1:17" ht="18" customHeight="1">
      <c r="A12" s="16">
        <v>3</v>
      </c>
      <c r="B12" s="196" t="s">
        <v>129</v>
      </c>
      <c r="C12" s="154" t="s">
        <v>130</v>
      </c>
      <c r="D12" s="45">
        <v>37156</v>
      </c>
      <c r="E12" s="70" t="s">
        <v>15</v>
      </c>
      <c r="F12" s="46" t="s">
        <v>10</v>
      </c>
      <c r="G12" s="100">
        <v>6.5</v>
      </c>
      <c r="H12" s="28">
        <v>5</v>
      </c>
      <c r="I12" s="28">
        <v>7</v>
      </c>
      <c r="J12" s="28">
        <v>6</v>
      </c>
      <c r="K12" s="28">
        <f t="shared" si="0"/>
        <v>6.416666666666667</v>
      </c>
      <c r="L12" s="29" t="str">
        <f t="shared" si="1"/>
        <v>TB-Khá</v>
      </c>
      <c r="M12" s="99" t="s">
        <v>16</v>
      </c>
      <c r="N12" s="319"/>
      <c r="Q12" s="2" t="s">
        <v>389</v>
      </c>
    </row>
    <row r="13" spans="1:17" s="18" customFormat="1" ht="18" customHeight="1">
      <c r="A13" s="85">
        <v>4</v>
      </c>
      <c r="B13" s="86" t="s">
        <v>131</v>
      </c>
      <c r="C13" s="87" t="s">
        <v>99</v>
      </c>
      <c r="D13" s="88">
        <v>36473</v>
      </c>
      <c r="E13" s="89" t="s">
        <v>15</v>
      </c>
      <c r="F13" s="90" t="s">
        <v>10</v>
      </c>
      <c r="G13" s="106">
        <v>6.5</v>
      </c>
      <c r="H13" s="106">
        <v>2</v>
      </c>
      <c r="I13" s="106">
        <v>3.5</v>
      </c>
      <c r="J13" s="106">
        <v>5.5</v>
      </c>
      <c r="K13" s="106">
        <f t="shared" si="0"/>
        <v>5.666666666666667</v>
      </c>
      <c r="L13" s="30" t="str">
        <f t="shared" si="1"/>
        <v>Hỏng TN</v>
      </c>
      <c r="M13" s="30" t="s">
        <v>11</v>
      </c>
      <c r="N13" s="31"/>
      <c r="Q13" s="18" t="s">
        <v>389</v>
      </c>
    </row>
    <row r="14" spans="1:17" ht="18" customHeight="1">
      <c r="A14" s="16">
        <v>5</v>
      </c>
      <c r="B14" s="153" t="s">
        <v>132</v>
      </c>
      <c r="C14" s="146" t="s">
        <v>133</v>
      </c>
      <c r="D14" s="53">
        <v>36952</v>
      </c>
      <c r="E14" s="147" t="s">
        <v>15</v>
      </c>
      <c r="F14" s="55" t="s">
        <v>10</v>
      </c>
      <c r="G14" s="100">
        <v>6.4</v>
      </c>
      <c r="H14" s="28">
        <v>5</v>
      </c>
      <c r="I14" s="28">
        <v>8</v>
      </c>
      <c r="J14" s="28">
        <v>6.5</v>
      </c>
      <c r="K14" s="28">
        <f t="shared" si="0"/>
        <v>6.7</v>
      </c>
      <c r="L14" s="29" t="str">
        <f t="shared" si="1"/>
        <v>TB-Khá</v>
      </c>
      <c r="M14" s="91" t="s">
        <v>11</v>
      </c>
      <c r="N14" s="281"/>
      <c r="Q14" s="18" t="s">
        <v>389</v>
      </c>
    </row>
    <row r="15" spans="1:17" ht="18" customHeight="1">
      <c r="A15" s="16">
        <v>6</v>
      </c>
      <c r="B15" s="75" t="s">
        <v>134</v>
      </c>
      <c r="C15" s="78" t="s">
        <v>135</v>
      </c>
      <c r="D15" s="77">
        <v>36394</v>
      </c>
      <c r="E15" s="70" t="s">
        <v>15</v>
      </c>
      <c r="F15" s="46" t="s">
        <v>10</v>
      </c>
      <c r="G15" s="100">
        <v>7.1</v>
      </c>
      <c r="H15" s="28">
        <v>5</v>
      </c>
      <c r="I15" s="28">
        <v>8</v>
      </c>
      <c r="J15" s="28">
        <v>6.5</v>
      </c>
      <c r="K15" s="28">
        <f t="shared" si="0"/>
        <v>7.05</v>
      </c>
      <c r="L15" s="29" t="str">
        <f t="shared" si="1"/>
        <v>Khá</v>
      </c>
      <c r="M15" s="91" t="s">
        <v>11</v>
      </c>
      <c r="N15" s="281"/>
      <c r="Q15" s="2" t="s">
        <v>389</v>
      </c>
    </row>
    <row r="16" spans="1:17" ht="18" customHeight="1">
      <c r="A16" s="16">
        <v>7</v>
      </c>
      <c r="B16" s="47" t="s">
        <v>136</v>
      </c>
      <c r="C16" s="79" t="s">
        <v>115</v>
      </c>
      <c r="D16" s="45">
        <v>37129</v>
      </c>
      <c r="E16" s="22" t="s">
        <v>15</v>
      </c>
      <c r="F16" s="46" t="s">
        <v>10</v>
      </c>
      <c r="G16" s="100">
        <v>6.5</v>
      </c>
      <c r="H16" s="28">
        <v>5</v>
      </c>
      <c r="I16" s="28">
        <v>8</v>
      </c>
      <c r="J16" s="28">
        <v>6</v>
      </c>
      <c r="K16" s="28">
        <f t="shared" si="0"/>
        <v>6.583333333333333</v>
      </c>
      <c r="L16" s="29" t="str">
        <f t="shared" si="1"/>
        <v>TB-Khá</v>
      </c>
      <c r="M16" s="91" t="s">
        <v>11</v>
      </c>
      <c r="N16" s="281"/>
      <c r="Q16" s="2" t="s">
        <v>389</v>
      </c>
    </row>
    <row r="17" spans="1:17" ht="18" customHeight="1">
      <c r="A17" s="16">
        <v>8</v>
      </c>
      <c r="B17" s="200" t="s">
        <v>91</v>
      </c>
      <c r="C17" s="201" t="s">
        <v>137</v>
      </c>
      <c r="D17" s="53">
        <v>36958</v>
      </c>
      <c r="E17" s="147" t="s">
        <v>15</v>
      </c>
      <c r="F17" s="55" t="s">
        <v>10</v>
      </c>
      <c r="G17" s="100">
        <v>6.9</v>
      </c>
      <c r="H17" s="28">
        <v>9</v>
      </c>
      <c r="I17" s="28">
        <v>8</v>
      </c>
      <c r="J17" s="28">
        <v>7.5</v>
      </c>
      <c r="K17" s="28">
        <f t="shared" si="0"/>
        <v>7.283333333333334</v>
      </c>
      <c r="L17" s="29" t="str">
        <f t="shared" si="1"/>
        <v>Khá</v>
      </c>
      <c r="M17" s="91" t="s">
        <v>11</v>
      </c>
      <c r="N17" s="281"/>
      <c r="Q17" s="2" t="s">
        <v>389</v>
      </c>
    </row>
    <row r="18" spans="1:17" ht="18" customHeight="1">
      <c r="A18" s="16">
        <v>9</v>
      </c>
      <c r="B18" s="149" t="s">
        <v>138</v>
      </c>
      <c r="C18" s="78" t="s">
        <v>15</v>
      </c>
      <c r="D18" s="77">
        <v>37215</v>
      </c>
      <c r="E18" s="70" t="s">
        <v>15</v>
      </c>
      <c r="F18" s="46" t="s">
        <v>10</v>
      </c>
      <c r="G18" s="100">
        <v>6.3</v>
      </c>
      <c r="H18" s="28">
        <v>5</v>
      </c>
      <c r="I18" s="28">
        <v>8</v>
      </c>
      <c r="J18" s="28">
        <v>7</v>
      </c>
      <c r="K18" s="28">
        <f t="shared" si="0"/>
        <v>6.816666666666666</v>
      </c>
      <c r="L18" s="29" t="str">
        <f t="shared" si="1"/>
        <v>TB-Khá</v>
      </c>
      <c r="M18" s="91" t="s">
        <v>11</v>
      </c>
      <c r="N18" s="281"/>
      <c r="Q18" s="2" t="s">
        <v>389</v>
      </c>
    </row>
    <row r="19" spans="1:17" ht="18" customHeight="1">
      <c r="A19" s="16">
        <v>10</v>
      </c>
      <c r="B19" s="75" t="s">
        <v>139</v>
      </c>
      <c r="C19" s="78" t="s">
        <v>140</v>
      </c>
      <c r="D19" s="77">
        <v>37151</v>
      </c>
      <c r="E19" s="70" t="s">
        <v>15</v>
      </c>
      <c r="F19" s="46" t="s">
        <v>10</v>
      </c>
      <c r="G19" s="100">
        <v>6.4</v>
      </c>
      <c r="H19" s="28">
        <v>5</v>
      </c>
      <c r="I19" s="28">
        <v>8</v>
      </c>
      <c r="J19" s="28">
        <v>7</v>
      </c>
      <c r="K19" s="28">
        <f t="shared" si="0"/>
        <v>6.866666666666667</v>
      </c>
      <c r="L19" s="29" t="str">
        <f t="shared" si="1"/>
        <v>TB-Khá</v>
      </c>
      <c r="M19" s="91" t="s">
        <v>11</v>
      </c>
      <c r="N19" s="281"/>
      <c r="Q19" s="2" t="s">
        <v>389</v>
      </c>
    </row>
    <row r="20" spans="1:17" ht="18" customHeight="1">
      <c r="A20" s="16">
        <v>11</v>
      </c>
      <c r="B20" s="47" t="s">
        <v>141</v>
      </c>
      <c r="C20" s="79" t="s">
        <v>88</v>
      </c>
      <c r="D20" s="45">
        <v>37012</v>
      </c>
      <c r="E20" s="70" t="s">
        <v>15</v>
      </c>
      <c r="F20" s="46" t="s">
        <v>10</v>
      </c>
      <c r="G20" s="100">
        <v>6.8</v>
      </c>
      <c r="H20" s="28">
        <v>6</v>
      </c>
      <c r="I20" s="28">
        <v>8</v>
      </c>
      <c r="J20" s="28">
        <v>6</v>
      </c>
      <c r="K20" s="28">
        <f t="shared" si="0"/>
        <v>6.733333333333333</v>
      </c>
      <c r="L20" s="29" t="str">
        <f t="shared" si="1"/>
        <v>TB-Khá</v>
      </c>
      <c r="M20" s="91" t="s">
        <v>11</v>
      </c>
      <c r="N20" s="281"/>
      <c r="Q20" s="2" t="s">
        <v>389</v>
      </c>
    </row>
    <row r="21" spans="1:17" ht="18" customHeight="1">
      <c r="A21" s="16">
        <v>12</v>
      </c>
      <c r="B21" s="47" t="s">
        <v>91</v>
      </c>
      <c r="C21" s="79" t="s">
        <v>142</v>
      </c>
      <c r="D21" s="45">
        <v>37012</v>
      </c>
      <c r="E21" s="70" t="s">
        <v>15</v>
      </c>
      <c r="F21" s="46" t="s">
        <v>10</v>
      </c>
      <c r="G21" s="100">
        <v>7.1</v>
      </c>
      <c r="H21" s="28">
        <v>5</v>
      </c>
      <c r="I21" s="28">
        <v>7</v>
      </c>
      <c r="J21" s="28">
        <v>7</v>
      </c>
      <c r="K21" s="28">
        <f t="shared" si="0"/>
        <v>7.05</v>
      </c>
      <c r="L21" s="29" t="str">
        <f t="shared" si="1"/>
        <v>Khá</v>
      </c>
      <c r="M21" s="91" t="s">
        <v>11</v>
      </c>
      <c r="N21" s="281"/>
      <c r="Q21" s="2" t="s">
        <v>389</v>
      </c>
    </row>
    <row r="22" spans="1:17" ht="18" customHeight="1">
      <c r="A22" s="16">
        <v>13</v>
      </c>
      <c r="B22" s="153" t="s">
        <v>143</v>
      </c>
      <c r="C22" s="146" t="s">
        <v>144</v>
      </c>
      <c r="D22" s="53">
        <v>36976</v>
      </c>
      <c r="E22" s="147" t="s">
        <v>15</v>
      </c>
      <c r="F22" s="55" t="s">
        <v>10</v>
      </c>
      <c r="G22" s="100">
        <v>7.3</v>
      </c>
      <c r="H22" s="28">
        <v>5</v>
      </c>
      <c r="I22" s="28">
        <v>7</v>
      </c>
      <c r="J22" s="28">
        <v>6</v>
      </c>
      <c r="K22" s="28">
        <f t="shared" si="0"/>
        <v>6.816666666666666</v>
      </c>
      <c r="L22" s="29" t="str">
        <f t="shared" si="1"/>
        <v>TB-Khá</v>
      </c>
      <c r="M22" s="91" t="s">
        <v>11</v>
      </c>
      <c r="N22" s="281"/>
      <c r="Q22" s="2" t="s">
        <v>389</v>
      </c>
    </row>
    <row r="23" spans="1:17" ht="18" customHeight="1">
      <c r="A23" s="16">
        <v>14</v>
      </c>
      <c r="B23" s="153" t="s">
        <v>145</v>
      </c>
      <c r="C23" s="146" t="s">
        <v>92</v>
      </c>
      <c r="D23" s="156">
        <v>37017</v>
      </c>
      <c r="E23" s="147" t="s">
        <v>15</v>
      </c>
      <c r="F23" s="55" t="s">
        <v>10</v>
      </c>
      <c r="G23" s="100">
        <v>6.5</v>
      </c>
      <c r="H23" s="28">
        <v>5</v>
      </c>
      <c r="I23" s="28">
        <v>6</v>
      </c>
      <c r="J23" s="28">
        <v>6</v>
      </c>
      <c r="K23" s="28">
        <f t="shared" si="0"/>
        <v>6.25</v>
      </c>
      <c r="L23" s="29" t="str">
        <f t="shared" si="1"/>
        <v>TB-Khá</v>
      </c>
      <c r="M23" s="91" t="s">
        <v>11</v>
      </c>
      <c r="N23" s="281"/>
      <c r="Q23" s="2" t="s">
        <v>389</v>
      </c>
    </row>
    <row r="24" spans="1:17" ht="18" customHeight="1">
      <c r="A24" s="16">
        <v>15</v>
      </c>
      <c r="B24" s="153" t="s">
        <v>395</v>
      </c>
      <c r="C24" s="146" t="s">
        <v>146</v>
      </c>
      <c r="D24" s="156">
        <v>37099</v>
      </c>
      <c r="E24" s="147" t="s">
        <v>15</v>
      </c>
      <c r="F24" s="55" t="s">
        <v>10</v>
      </c>
      <c r="G24" s="100">
        <v>6.7</v>
      </c>
      <c r="H24" s="28">
        <v>6.5</v>
      </c>
      <c r="I24" s="28">
        <v>6</v>
      </c>
      <c r="J24" s="28">
        <v>5.5</v>
      </c>
      <c r="K24" s="28">
        <f t="shared" si="0"/>
        <v>6.183333333333334</v>
      </c>
      <c r="L24" s="29" t="str">
        <f t="shared" si="1"/>
        <v>TB-Khá</v>
      </c>
      <c r="M24" s="91" t="s">
        <v>11</v>
      </c>
      <c r="N24" s="281"/>
      <c r="Q24" s="2" t="s">
        <v>389</v>
      </c>
    </row>
    <row r="25" spans="1:17" ht="18" customHeight="1">
      <c r="A25" s="16">
        <v>16</v>
      </c>
      <c r="B25" s="149" t="s">
        <v>147</v>
      </c>
      <c r="C25" s="78" t="s">
        <v>148</v>
      </c>
      <c r="D25" s="77">
        <v>37213</v>
      </c>
      <c r="E25" s="49" t="s">
        <v>15</v>
      </c>
      <c r="F25" s="46" t="s">
        <v>10</v>
      </c>
      <c r="G25" s="100">
        <v>6.6</v>
      </c>
      <c r="H25" s="28">
        <v>6</v>
      </c>
      <c r="I25" s="28">
        <v>8</v>
      </c>
      <c r="J25" s="28">
        <v>6.5</v>
      </c>
      <c r="K25" s="28">
        <f t="shared" si="0"/>
        <v>6.8</v>
      </c>
      <c r="L25" s="29" t="str">
        <f t="shared" si="1"/>
        <v>TB-Khá</v>
      </c>
      <c r="M25" s="91" t="s">
        <v>11</v>
      </c>
      <c r="N25" s="281"/>
      <c r="Q25" s="2" t="s">
        <v>389</v>
      </c>
    </row>
    <row r="26" spans="1:18" s="331" customFormat="1" ht="18" customHeight="1">
      <c r="A26" s="221">
        <v>17</v>
      </c>
      <c r="B26" s="175" t="s">
        <v>150</v>
      </c>
      <c r="C26" s="176" t="s">
        <v>151</v>
      </c>
      <c r="D26" s="177">
        <v>36591</v>
      </c>
      <c r="E26" s="54" t="s">
        <v>15</v>
      </c>
      <c r="F26" s="178" t="s">
        <v>152</v>
      </c>
      <c r="G26" s="257">
        <v>7.6</v>
      </c>
      <c r="H26" s="142">
        <v>6.5</v>
      </c>
      <c r="I26" s="142">
        <v>8.5</v>
      </c>
      <c r="J26" s="142">
        <v>8.5</v>
      </c>
      <c r="K26" s="142">
        <f t="shared" si="0"/>
        <v>8.049999999999999</v>
      </c>
      <c r="L26" s="338" t="str">
        <f t="shared" si="1"/>
        <v>Giỏi</v>
      </c>
      <c r="M26" s="213" t="s">
        <v>111</v>
      </c>
      <c r="N26" s="292"/>
      <c r="Q26" s="331" t="s">
        <v>389</v>
      </c>
      <c r="R26" s="331" t="s">
        <v>405</v>
      </c>
    </row>
    <row r="27" spans="1:17" ht="18" customHeight="1">
      <c r="A27" s="16">
        <v>18</v>
      </c>
      <c r="B27" s="153" t="s">
        <v>153</v>
      </c>
      <c r="C27" s="146" t="s">
        <v>154</v>
      </c>
      <c r="D27" s="53">
        <v>36862</v>
      </c>
      <c r="E27" s="147" t="s">
        <v>15</v>
      </c>
      <c r="F27" s="55" t="s">
        <v>10</v>
      </c>
      <c r="G27" s="100">
        <v>6.4</v>
      </c>
      <c r="H27" s="28">
        <v>5</v>
      </c>
      <c r="I27" s="28">
        <v>8</v>
      </c>
      <c r="J27" s="28">
        <v>7.5</v>
      </c>
      <c r="K27" s="28">
        <f t="shared" si="0"/>
        <v>7.033333333333334</v>
      </c>
      <c r="L27" s="29" t="str">
        <f t="shared" si="1"/>
        <v>Khá</v>
      </c>
      <c r="M27" s="91" t="s">
        <v>11</v>
      </c>
      <c r="N27" s="281"/>
      <c r="Q27" s="2" t="s">
        <v>389</v>
      </c>
    </row>
    <row r="28" spans="1:17" s="18" customFormat="1" ht="18" customHeight="1">
      <c r="A28" s="85">
        <v>19</v>
      </c>
      <c r="B28" s="189" t="s">
        <v>155</v>
      </c>
      <c r="C28" s="145" t="s">
        <v>156</v>
      </c>
      <c r="D28" s="150">
        <v>36579</v>
      </c>
      <c r="E28" s="89" t="s">
        <v>15</v>
      </c>
      <c r="F28" s="90" t="s">
        <v>10</v>
      </c>
      <c r="G28" s="106">
        <v>6.3</v>
      </c>
      <c r="H28" s="106">
        <v>2</v>
      </c>
      <c r="I28" s="106">
        <v>6.5</v>
      </c>
      <c r="J28" s="106">
        <v>6</v>
      </c>
      <c r="K28" s="106">
        <f t="shared" si="0"/>
        <v>6.233333333333333</v>
      </c>
      <c r="L28" s="30" t="str">
        <f t="shared" si="1"/>
        <v>Hỏng TN</v>
      </c>
      <c r="M28" s="30" t="s">
        <v>11</v>
      </c>
      <c r="N28" s="31"/>
      <c r="Q28" s="18" t="s">
        <v>389</v>
      </c>
    </row>
    <row r="29" spans="1:17" ht="18" customHeight="1">
      <c r="A29" s="16">
        <v>20</v>
      </c>
      <c r="B29" s="153" t="s">
        <v>157</v>
      </c>
      <c r="C29" s="146" t="s">
        <v>158</v>
      </c>
      <c r="D29" s="53">
        <v>37213</v>
      </c>
      <c r="E29" s="147" t="s">
        <v>15</v>
      </c>
      <c r="F29" s="55" t="s">
        <v>10</v>
      </c>
      <c r="G29" s="100">
        <v>6.7</v>
      </c>
      <c r="H29" s="28">
        <v>6</v>
      </c>
      <c r="I29" s="28">
        <v>7.5</v>
      </c>
      <c r="J29" s="28">
        <v>8</v>
      </c>
      <c r="K29" s="28">
        <f t="shared" si="0"/>
        <v>7.266666666666667</v>
      </c>
      <c r="L29" s="29" t="str">
        <f t="shared" si="1"/>
        <v>Khá</v>
      </c>
      <c r="M29" s="91" t="s">
        <v>11</v>
      </c>
      <c r="N29" s="281"/>
      <c r="Q29" s="2" t="s">
        <v>389</v>
      </c>
    </row>
    <row r="30" spans="1:17" ht="18" customHeight="1" thickBot="1">
      <c r="A30" s="25">
        <v>21</v>
      </c>
      <c r="B30" s="108" t="s">
        <v>159</v>
      </c>
      <c r="C30" s="81" t="s">
        <v>160</v>
      </c>
      <c r="D30" s="82">
        <v>37050</v>
      </c>
      <c r="E30" s="83" t="s">
        <v>15</v>
      </c>
      <c r="F30" s="84" t="s">
        <v>19</v>
      </c>
      <c r="G30" s="109">
        <v>6.9</v>
      </c>
      <c r="H30" s="113">
        <v>5</v>
      </c>
      <c r="I30" s="113">
        <v>7.5</v>
      </c>
      <c r="J30" s="113">
        <v>6.5</v>
      </c>
      <c r="K30" s="113">
        <f t="shared" si="0"/>
        <v>6.866666666666667</v>
      </c>
      <c r="L30" s="32" t="str">
        <f t="shared" si="1"/>
        <v>TB-Khá</v>
      </c>
      <c r="M30" s="105" t="s">
        <v>11</v>
      </c>
      <c r="N30" s="282"/>
      <c r="Q30" s="2" t="s">
        <v>389</v>
      </c>
    </row>
    <row r="31" ht="13.5" thickTop="1"/>
  </sheetData>
  <sheetProtection/>
  <mergeCells count="9">
    <mergeCell ref="B9:C9"/>
    <mergeCell ref="A1:E1"/>
    <mergeCell ref="H1:N1"/>
    <mergeCell ref="H2:N2"/>
    <mergeCell ref="A4:N4"/>
    <mergeCell ref="A7:M7"/>
    <mergeCell ref="A2:E2"/>
    <mergeCell ref="A5:M5"/>
    <mergeCell ref="A6:M6"/>
  </mergeCells>
  <printOptions/>
  <pageMargins left="0.2" right="0.2" top="0.25" bottom="0.2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2">
      <selection activeCell="O1" sqref="O1:R16384"/>
    </sheetView>
  </sheetViews>
  <sheetFormatPr defaultColWidth="9.140625" defaultRowHeight="12.75"/>
  <cols>
    <col min="1" max="1" width="4.7109375" style="4" customWidth="1"/>
    <col min="2" max="2" width="15.57421875" style="2" customWidth="1"/>
    <col min="3" max="3" width="6.421875" style="2" customWidth="1"/>
    <col min="4" max="4" width="13.28125" style="3" customWidth="1"/>
    <col min="5" max="5" width="11.140625" style="2" customWidth="1"/>
    <col min="6" max="6" width="10.421875" style="2" customWidth="1"/>
    <col min="7" max="7" width="9.140625" style="2" customWidth="1"/>
    <col min="8" max="9" width="10.57421875" style="2" bestFit="1" customWidth="1"/>
    <col min="10" max="10" width="10.57421875" style="4" bestFit="1" customWidth="1"/>
    <col min="11" max="11" width="12.00390625" style="4" customWidth="1"/>
    <col min="12" max="12" width="11.8515625" style="2" customWidth="1"/>
    <col min="13" max="14" width="9.57421875" style="2" customWidth="1"/>
    <col min="15" max="15" width="8.28125" style="2" hidden="1" customWidth="1"/>
    <col min="16" max="16" width="8.140625" style="2" hidden="1" customWidth="1"/>
    <col min="17" max="17" width="5.140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4" s="1" customFormat="1" ht="19.5" customHeight="1">
      <c r="A5" s="324" t="s">
        <v>192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379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278" t="s">
        <v>5</v>
      </c>
      <c r="H9" s="332" t="s">
        <v>396</v>
      </c>
      <c r="I9" s="333" t="s">
        <v>397</v>
      </c>
      <c r="J9" s="332" t="s">
        <v>398</v>
      </c>
      <c r="K9" s="332" t="s">
        <v>399</v>
      </c>
      <c r="L9" s="332" t="s">
        <v>400</v>
      </c>
      <c r="M9" s="278" t="s">
        <v>4</v>
      </c>
      <c r="N9" s="334" t="s">
        <v>407</v>
      </c>
      <c r="O9" s="300" t="s">
        <v>401</v>
      </c>
      <c r="P9" s="15" t="s">
        <v>402</v>
      </c>
    </row>
    <row r="10" spans="1:17" s="7" customFormat="1" ht="18" customHeight="1" thickTop="1">
      <c r="A10" s="317">
        <v>1</v>
      </c>
      <c r="B10" s="157" t="s">
        <v>167</v>
      </c>
      <c r="C10" s="158" t="s">
        <v>168</v>
      </c>
      <c r="D10" s="159">
        <v>37238</v>
      </c>
      <c r="E10" s="20" t="s">
        <v>15</v>
      </c>
      <c r="F10" s="160" t="s">
        <v>10</v>
      </c>
      <c r="G10" s="61">
        <v>7.7</v>
      </c>
      <c r="H10" s="199">
        <v>8</v>
      </c>
      <c r="I10" s="288">
        <v>7.8</v>
      </c>
      <c r="J10" s="288">
        <v>9</v>
      </c>
      <c r="K10" s="291">
        <f aca="true" t="shared" si="0" ref="K10:K20">(G10*3+I10+J10*2)/6</f>
        <v>8.15</v>
      </c>
      <c r="L10" s="337" t="str">
        <f aca="true" t="shared" si="1" ref="L10:L20">IF(OR(H10&lt;5,I10&lt;5,J10&lt;5),"Hỏng TN",IF(K10&gt;=8.95,"XS",IF(K10&gt;=7.95,"Giỏi",IF(K10&gt;=6.95,"Khá",IF(K10&gt;=5.95,"TB-Khá","TB")))))</f>
        <v>Giỏi</v>
      </c>
      <c r="M10" s="26" t="s">
        <v>11</v>
      </c>
      <c r="N10" s="283"/>
      <c r="Q10" s="2" t="s">
        <v>389</v>
      </c>
    </row>
    <row r="11" spans="1:19" ht="18" customHeight="1">
      <c r="A11" s="16">
        <v>2</v>
      </c>
      <c r="B11" s="161" t="s">
        <v>169</v>
      </c>
      <c r="C11" s="162" t="s">
        <v>170</v>
      </c>
      <c r="D11" s="163">
        <v>36821</v>
      </c>
      <c r="E11" s="22" t="s">
        <v>15</v>
      </c>
      <c r="F11" s="164" t="s">
        <v>10</v>
      </c>
      <c r="G11" s="28">
        <v>6.5</v>
      </c>
      <c r="H11" s="28">
        <v>5</v>
      </c>
      <c r="I11" s="28">
        <v>7</v>
      </c>
      <c r="J11" s="28">
        <v>8.1</v>
      </c>
      <c r="K11" s="28">
        <f t="shared" si="0"/>
        <v>7.116666666666667</v>
      </c>
      <c r="L11" s="29" t="str">
        <f t="shared" si="1"/>
        <v>Khá</v>
      </c>
      <c r="M11" s="29" t="s">
        <v>16</v>
      </c>
      <c r="N11" s="319"/>
      <c r="Q11" s="2" t="s">
        <v>389</v>
      </c>
      <c r="R11" s="7"/>
      <c r="S11" s="7"/>
    </row>
    <row r="12" spans="1:17" s="179" customFormat="1" ht="18" customHeight="1">
      <c r="A12" s="151">
        <v>3</v>
      </c>
      <c r="B12" s="175" t="s">
        <v>171</v>
      </c>
      <c r="C12" s="176" t="s">
        <v>81</v>
      </c>
      <c r="D12" s="177">
        <v>37175</v>
      </c>
      <c r="E12" s="54" t="s">
        <v>15</v>
      </c>
      <c r="F12" s="178" t="s">
        <v>10</v>
      </c>
      <c r="G12" s="100">
        <v>6.5</v>
      </c>
      <c r="H12" s="100">
        <v>6</v>
      </c>
      <c r="I12" s="100">
        <v>7.5</v>
      </c>
      <c r="J12" s="100">
        <v>8.5</v>
      </c>
      <c r="K12" s="100">
        <f t="shared" si="0"/>
        <v>7.333333333333333</v>
      </c>
      <c r="L12" s="91" t="str">
        <f t="shared" si="1"/>
        <v>Khá</v>
      </c>
      <c r="M12" s="91" t="s">
        <v>11</v>
      </c>
      <c r="N12" s="281"/>
      <c r="Q12" s="179" t="s">
        <v>389</v>
      </c>
    </row>
    <row r="13" spans="1:19" s="179" customFormat="1" ht="18" customHeight="1">
      <c r="A13" s="151">
        <v>4</v>
      </c>
      <c r="B13" s="175" t="s">
        <v>127</v>
      </c>
      <c r="C13" s="176" t="s">
        <v>85</v>
      </c>
      <c r="D13" s="177">
        <v>37076</v>
      </c>
      <c r="E13" s="54" t="s">
        <v>15</v>
      </c>
      <c r="F13" s="178" t="s">
        <v>10</v>
      </c>
      <c r="G13" s="100">
        <v>7.5</v>
      </c>
      <c r="H13" s="100">
        <v>6</v>
      </c>
      <c r="I13" s="100">
        <v>7.8</v>
      </c>
      <c r="J13" s="100">
        <v>7.8</v>
      </c>
      <c r="K13" s="100">
        <f t="shared" si="0"/>
        <v>7.6499999999999995</v>
      </c>
      <c r="L13" s="91" t="str">
        <f t="shared" si="1"/>
        <v>Khá</v>
      </c>
      <c r="M13" s="29" t="s">
        <v>11</v>
      </c>
      <c r="N13" s="279"/>
      <c r="Q13" s="2" t="s">
        <v>389</v>
      </c>
      <c r="R13" s="2"/>
      <c r="S13" s="2"/>
    </row>
    <row r="14" spans="1:17" ht="18" customHeight="1">
      <c r="A14" s="16">
        <v>5</v>
      </c>
      <c r="B14" s="175" t="s">
        <v>173</v>
      </c>
      <c r="C14" s="176" t="s">
        <v>174</v>
      </c>
      <c r="D14" s="177">
        <v>37028</v>
      </c>
      <c r="E14" s="54" t="s">
        <v>15</v>
      </c>
      <c r="F14" s="178" t="s">
        <v>10</v>
      </c>
      <c r="G14" s="100">
        <v>6.2</v>
      </c>
      <c r="H14" s="28">
        <v>5</v>
      </c>
      <c r="I14" s="28">
        <v>6</v>
      </c>
      <c r="J14" s="28">
        <v>7.2</v>
      </c>
      <c r="K14" s="28">
        <f t="shared" si="0"/>
        <v>6.5</v>
      </c>
      <c r="L14" s="29" t="str">
        <f t="shared" si="1"/>
        <v>TB-Khá</v>
      </c>
      <c r="M14" s="29" t="s">
        <v>11</v>
      </c>
      <c r="N14" s="279"/>
      <c r="Q14" s="2" t="s">
        <v>389</v>
      </c>
    </row>
    <row r="15" spans="1:17" ht="18" customHeight="1">
      <c r="A15" s="16">
        <v>6</v>
      </c>
      <c r="B15" s="44" t="s">
        <v>131</v>
      </c>
      <c r="C15" s="165" t="s">
        <v>15</v>
      </c>
      <c r="D15" s="144">
        <v>36784</v>
      </c>
      <c r="E15" s="22" t="s">
        <v>15</v>
      </c>
      <c r="F15" s="46" t="s">
        <v>10</v>
      </c>
      <c r="G15" s="28">
        <v>7.2</v>
      </c>
      <c r="H15" s="28">
        <v>5</v>
      </c>
      <c r="I15" s="28">
        <v>6</v>
      </c>
      <c r="J15" s="28">
        <v>9</v>
      </c>
      <c r="K15" s="28">
        <f t="shared" si="0"/>
        <v>7.6000000000000005</v>
      </c>
      <c r="L15" s="29" t="str">
        <f t="shared" si="1"/>
        <v>Khá</v>
      </c>
      <c r="M15" s="29" t="s">
        <v>11</v>
      </c>
      <c r="N15" s="279"/>
      <c r="Q15" s="2" t="s">
        <v>389</v>
      </c>
    </row>
    <row r="16" spans="1:17" s="179" customFormat="1" ht="18" customHeight="1">
      <c r="A16" s="151">
        <v>7</v>
      </c>
      <c r="B16" s="161" t="s">
        <v>175</v>
      </c>
      <c r="C16" s="162" t="s">
        <v>176</v>
      </c>
      <c r="D16" s="163">
        <v>37181</v>
      </c>
      <c r="E16" s="22" t="s">
        <v>15</v>
      </c>
      <c r="F16" s="164" t="s">
        <v>10</v>
      </c>
      <c r="G16" s="28">
        <v>6.7</v>
      </c>
      <c r="H16" s="100">
        <v>7</v>
      </c>
      <c r="I16" s="100">
        <v>6.3</v>
      </c>
      <c r="J16" s="100">
        <v>7.5</v>
      </c>
      <c r="K16" s="100">
        <f t="shared" si="0"/>
        <v>6.900000000000001</v>
      </c>
      <c r="L16" s="91" t="str">
        <f t="shared" si="1"/>
        <v>TB-Khá</v>
      </c>
      <c r="M16" s="29" t="s">
        <v>11</v>
      </c>
      <c r="N16" s="281"/>
      <c r="Q16" s="2" t="s">
        <v>389</v>
      </c>
    </row>
    <row r="17" spans="1:17" s="179" customFormat="1" ht="18" customHeight="1">
      <c r="A17" s="151">
        <v>8</v>
      </c>
      <c r="B17" s="161" t="s">
        <v>178</v>
      </c>
      <c r="C17" s="162" t="s">
        <v>149</v>
      </c>
      <c r="D17" s="163">
        <v>36937</v>
      </c>
      <c r="E17" s="22" t="s">
        <v>15</v>
      </c>
      <c r="F17" s="164" t="s">
        <v>10</v>
      </c>
      <c r="G17" s="29">
        <v>7.4</v>
      </c>
      <c r="H17" s="100">
        <v>6</v>
      </c>
      <c r="I17" s="100">
        <v>7</v>
      </c>
      <c r="J17" s="100">
        <v>8.4</v>
      </c>
      <c r="K17" s="100">
        <f t="shared" si="0"/>
        <v>7.666666666666667</v>
      </c>
      <c r="L17" s="91" t="str">
        <f t="shared" si="1"/>
        <v>Khá</v>
      </c>
      <c r="M17" s="29" t="s">
        <v>11</v>
      </c>
      <c r="N17" s="281"/>
      <c r="Q17" s="2" t="s">
        <v>389</v>
      </c>
    </row>
    <row r="18" spans="1:17" s="179" customFormat="1" ht="18" customHeight="1">
      <c r="A18" s="151">
        <v>9</v>
      </c>
      <c r="B18" s="161" t="s">
        <v>179</v>
      </c>
      <c r="C18" s="162" t="s">
        <v>180</v>
      </c>
      <c r="D18" s="163">
        <v>36925</v>
      </c>
      <c r="E18" s="22" t="s">
        <v>15</v>
      </c>
      <c r="F18" s="164" t="s">
        <v>10</v>
      </c>
      <c r="G18" s="29">
        <v>7.6</v>
      </c>
      <c r="H18" s="100">
        <v>7</v>
      </c>
      <c r="I18" s="100">
        <v>7.5</v>
      </c>
      <c r="J18" s="100">
        <v>8.5</v>
      </c>
      <c r="K18" s="100">
        <f t="shared" si="0"/>
        <v>7.883333333333333</v>
      </c>
      <c r="L18" s="91" t="str">
        <f t="shared" si="1"/>
        <v>Khá</v>
      </c>
      <c r="M18" s="29" t="s">
        <v>11</v>
      </c>
      <c r="N18" s="281"/>
      <c r="Q18" s="2" t="s">
        <v>389</v>
      </c>
    </row>
    <row r="19" spans="1:17" ht="18" customHeight="1">
      <c r="A19" s="16">
        <v>10</v>
      </c>
      <c r="B19" s="161" t="s">
        <v>181</v>
      </c>
      <c r="C19" s="162" t="s">
        <v>182</v>
      </c>
      <c r="D19" s="163">
        <v>36628</v>
      </c>
      <c r="E19" s="22" t="s">
        <v>15</v>
      </c>
      <c r="F19" s="164" t="s">
        <v>10</v>
      </c>
      <c r="G19" s="29">
        <v>7.6</v>
      </c>
      <c r="H19" s="28">
        <v>7</v>
      </c>
      <c r="I19" s="28">
        <v>7.5</v>
      </c>
      <c r="J19" s="28">
        <v>9</v>
      </c>
      <c r="K19" s="28">
        <f t="shared" si="0"/>
        <v>8.049999999999999</v>
      </c>
      <c r="L19" s="29" t="str">
        <f t="shared" si="1"/>
        <v>Giỏi</v>
      </c>
      <c r="M19" s="29" t="s">
        <v>11</v>
      </c>
      <c r="N19" s="279"/>
      <c r="O19" s="343"/>
      <c r="Q19" s="2" t="s">
        <v>389</v>
      </c>
    </row>
    <row r="20" spans="1:17" ht="18" customHeight="1" thickBot="1">
      <c r="A20" s="25">
        <v>11</v>
      </c>
      <c r="B20" s="172" t="s">
        <v>183</v>
      </c>
      <c r="C20" s="166" t="s">
        <v>184</v>
      </c>
      <c r="D20" s="167">
        <v>35510</v>
      </c>
      <c r="E20" s="24" t="s">
        <v>15</v>
      </c>
      <c r="F20" s="168" t="s">
        <v>10</v>
      </c>
      <c r="G20" s="32">
        <v>7.6</v>
      </c>
      <c r="H20" s="113">
        <v>7</v>
      </c>
      <c r="I20" s="113">
        <v>5.3</v>
      </c>
      <c r="J20" s="113">
        <v>9</v>
      </c>
      <c r="K20" s="113">
        <f t="shared" si="0"/>
        <v>7.683333333333333</v>
      </c>
      <c r="L20" s="32" t="str">
        <f t="shared" si="1"/>
        <v>Khá</v>
      </c>
      <c r="M20" s="32" t="s">
        <v>11</v>
      </c>
      <c r="N20" s="280"/>
      <c r="Q20" s="2" t="s">
        <v>389</v>
      </c>
    </row>
    <row r="21" ht="13.5" thickTop="1"/>
  </sheetData>
  <sheetProtection/>
  <mergeCells count="9">
    <mergeCell ref="A7:M7"/>
    <mergeCell ref="B9:C9"/>
    <mergeCell ref="A4:N4"/>
    <mergeCell ref="H1:N1"/>
    <mergeCell ref="A2:E2"/>
    <mergeCell ref="H2:N2"/>
    <mergeCell ref="A5:M5"/>
    <mergeCell ref="A6:M6"/>
    <mergeCell ref="A1:E1"/>
  </mergeCells>
  <printOptions/>
  <pageMargins left="0.2" right="0.2" top="0.25" bottom="0.2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.7109375" style="4" customWidth="1"/>
    <col min="2" max="2" width="17.421875" style="2" customWidth="1"/>
    <col min="3" max="3" width="8.7109375" style="2" bestFit="1" customWidth="1"/>
    <col min="4" max="4" width="13.28125" style="3" customWidth="1"/>
    <col min="5" max="5" width="11.140625" style="2" customWidth="1"/>
    <col min="6" max="6" width="9.421875" style="2" customWidth="1"/>
    <col min="7" max="7" width="11.421875" style="2" bestFit="1" customWidth="1"/>
    <col min="8" max="8" width="10.57421875" style="2" bestFit="1" customWidth="1"/>
    <col min="9" max="9" width="8.140625" style="2" customWidth="1"/>
    <col min="10" max="10" width="10.57421875" style="4" bestFit="1" customWidth="1"/>
    <col min="11" max="11" width="12.00390625" style="4" customWidth="1"/>
    <col min="12" max="12" width="9.8515625" style="2" customWidth="1"/>
    <col min="13" max="14" width="9.57421875" style="2" customWidth="1"/>
    <col min="15" max="15" width="8.28125" style="2" hidden="1" customWidth="1"/>
    <col min="16" max="16" width="8.140625" style="2" hidden="1" customWidth="1"/>
    <col min="17" max="17" width="5.140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4" s="1" customFormat="1" ht="19.5" customHeight="1">
      <c r="A5" s="324" t="s">
        <v>249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379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278" t="s">
        <v>5</v>
      </c>
      <c r="H9" s="332" t="s">
        <v>396</v>
      </c>
      <c r="I9" s="333" t="s">
        <v>397</v>
      </c>
      <c r="J9" s="332" t="s">
        <v>398</v>
      </c>
      <c r="K9" s="332" t="s">
        <v>399</v>
      </c>
      <c r="L9" s="332" t="s">
        <v>400</v>
      </c>
      <c r="M9" s="278" t="s">
        <v>4</v>
      </c>
      <c r="N9" s="334" t="s">
        <v>407</v>
      </c>
      <c r="O9" s="300" t="s">
        <v>401</v>
      </c>
      <c r="P9" s="15" t="s">
        <v>402</v>
      </c>
    </row>
    <row r="10" spans="1:17" s="7" customFormat="1" ht="21" customHeight="1" thickTop="1">
      <c r="A10" s="317">
        <v>1</v>
      </c>
      <c r="B10" s="128" t="s">
        <v>250</v>
      </c>
      <c r="C10" s="134" t="s">
        <v>251</v>
      </c>
      <c r="D10" s="126">
        <v>36012</v>
      </c>
      <c r="E10" s="126" t="s">
        <v>15</v>
      </c>
      <c r="F10" s="127" t="s">
        <v>17</v>
      </c>
      <c r="G10" s="61">
        <v>6.8</v>
      </c>
      <c r="H10" s="199">
        <v>5</v>
      </c>
      <c r="I10" s="288">
        <v>7.5</v>
      </c>
      <c r="J10" s="288">
        <v>8</v>
      </c>
      <c r="K10" s="291">
        <f>(G10*3+I10+J10*2)/6</f>
        <v>7.316666666666666</v>
      </c>
      <c r="L10" s="337" t="str">
        <f>IF(OR(H10&lt;5,I10&lt;5,J10&lt;5),"Hỏng TN",IF(K10&gt;=8.95,"XS",IF(K10&gt;=7.95,"Giỏi",IF(K10&gt;=6.95,"Khá",IF(K10&gt;=5.95,"TB-Khá","TB")))))</f>
        <v>Khá</v>
      </c>
      <c r="M10" s="129" t="s">
        <v>11</v>
      </c>
      <c r="N10" s="283"/>
      <c r="Q10" s="2" t="s">
        <v>390</v>
      </c>
    </row>
    <row r="11" spans="1:19" ht="21" customHeight="1">
      <c r="A11" s="16">
        <v>2</v>
      </c>
      <c r="B11" s="210" t="s">
        <v>252</v>
      </c>
      <c r="C11" s="211" t="s">
        <v>253</v>
      </c>
      <c r="D11" s="138">
        <v>36019</v>
      </c>
      <c r="E11" s="138" t="s">
        <v>15</v>
      </c>
      <c r="F11" s="212" t="s">
        <v>17</v>
      </c>
      <c r="G11" s="62">
        <v>6.9</v>
      </c>
      <c r="H11" s="28">
        <v>5</v>
      </c>
      <c r="I11" s="28">
        <v>7.3</v>
      </c>
      <c r="J11" s="28">
        <v>8</v>
      </c>
      <c r="K11" s="28">
        <f>(G11*3+I11+J11*2)/6</f>
        <v>7.333333333333333</v>
      </c>
      <c r="L11" s="29" t="str">
        <f>IF(OR(H11&lt;5,I11&lt;5,J11&lt;5),"Hỏng TN",IF(K11&gt;=8.95,"XS",IF(K11&gt;=7.95,"Giỏi",IF(K11&gt;=6.95,"Khá",IF(K11&gt;=5.95,"TB-Khá","TB")))))</f>
        <v>Khá</v>
      </c>
      <c r="M11" s="142" t="s">
        <v>11</v>
      </c>
      <c r="N11" s="319"/>
      <c r="Q11" s="2" t="s">
        <v>390</v>
      </c>
      <c r="R11" s="7"/>
      <c r="S11" s="7"/>
    </row>
    <row r="12" spans="1:17" s="179" customFormat="1" ht="21" customHeight="1" thickBot="1">
      <c r="A12" s="152">
        <v>3</v>
      </c>
      <c r="B12" s="130" t="s">
        <v>162</v>
      </c>
      <c r="C12" s="135" t="s">
        <v>31</v>
      </c>
      <c r="D12" s="131">
        <v>35702</v>
      </c>
      <c r="E12" s="131" t="s">
        <v>15</v>
      </c>
      <c r="F12" s="132" t="s">
        <v>17</v>
      </c>
      <c r="G12" s="65">
        <v>7.1</v>
      </c>
      <c r="H12" s="109">
        <v>8</v>
      </c>
      <c r="I12" s="109">
        <v>7.3</v>
      </c>
      <c r="J12" s="109">
        <v>8.6</v>
      </c>
      <c r="K12" s="109">
        <f>(G12*3+I12+J12*2)/6</f>
        <v>7.633333333333333</v>
      </c>
      <c r="L12" s="105" t="str">
        <f>IF(OR(H12&lt;5,I12&lt;5,J12&lt;5),"Hỏng TN",IF(K12&gt;=8.95,"XS",IF(K12&gt;=7.95,"Giỏi",IF(K12&gt;=6.95,"Khá",IF(K12&gt;=5.95,"TB-Khá","TB")))))</f>
        <v>Khá</v>
      </c>
      <c r="M12" s="133" t="s">
        <v>11</v>
      </c>
      <c r="N12" s="282"/>
      <c r="Q12" s="2" t="s">
        <v>390</v>
      </c>
    </row>
    <row r="13" ht="13.5" thickTop="1"/>
  </sheetData>
  <sheetProtection/>
  <mergeCells count="9">
    <mergeCell ref="A7:M7"/>
    <mergeCell ref="B9:C9"/>
    <mergeCell ref="A4:N4"/>
    <mergeCell ref="H1:N1"/>
    <mergeCell ref="A2:E2"/>
    <mergeCell ref="H2:N2"/>
    <mergeCell ref="A5:M5"/>
    <mergeCell ref="A6:M6"/>
    <mergeCell ref="A1:E1"/>
  </mergeCells>
  <printOptions/>
  <pageMargins left="0.2" right="0.2" top="0.25" bottom="0.2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O1" sqref="O1:Q16384"/>
    </sheetView>
  </sheetViews>
  <sheetFormatPr defaultColWidth="9.140625" defaultRowHeight="12.75"/>
  <cols>
    <col min="1" max="1" width="4.7109375" style="4" customWidth="1"/>
    <col min="2" max="2" width="13.28125" style="2" customWidth="1"/>
    <col min="3" max="3" width="6.00390625" style="2" bestFit="1" customWidth="1"/>
    <col min="4" max="4" width="13.140625" style="3" customWidth="1"/>
    <col min="5" max="5" width="11.140625" style="2" customWidth="1"/>
    <col min="6" max="6" width="10.421875" style="2" bestFit="1" customWidth="1"/>
    <col min="7" max="8" width="12.140625" style="2" customWidth="1"/>
    <col min="9" max="9" width="10.8515625" style="2" customWidth="1"/>
    <col min="10" max="10" width="11.00390625" style="4" customWidth="1"/>
    <col min="11" max="11" width="12.00390625" style="4" customWidth="1"/>
    <col min="12" max="12" width="10.28125" style="2" customWidth="1"/>
    <col min="13" max="14" width="9.140625" style="2" customWidth="1"/>
    <col min="15" max="17" width="0" style="2" hidden="1" customWidth="1"/>
    <col min="18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8"/>
      <c r="I1" s="321" t="s">
        <v>13</v>
      </c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8"/>
      <c r="I2" s="321" t="s">
        <v>14</v>
      </c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N3" s="11"/>
      <c r="O3" s="11"/>
      <c r="P3" s="11"/>
    </row>
    <row r="4" spans="1:14" s="1" customFormat="1" ht="24.7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4" s="1" customFormat="1" ht="19.5" customHeight="1">
      <c r="A5" s="324" t="s">
        <v>403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</row>
    <row r="6" spans="1:14" s="1" customFormat="1" ht="17.25" customHeight="1">
      <c r="A6" s="324" t="s">
        <v>384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01" t="s">
        <v>396</v>
      </c>
      <c r="I9" s="306" t="s">
        <v>397</v>
      </c>
      <c r="J9" s="301" t="s">
        <v>398</v>
      </c>
      <c r="K9" s="301" t="s">
        <v>399</v>
      </c>
      <c r="L9" s="301" t="s">
        <v>400</v>
      </c>
      <c r="M9" s="35" t="s">
        <v>4</v>
      </c>
      <c r="N9" s="38" t="s">
        <v>9</v>
      </c>
      <c r="O9" s="300" t="s">
        <v>401</v>
      </c>
      <c r="P9" s="15" t="s">
        <v>402</v>
      </c>
    </row>
    <row r="10" spans="1:17" s="7" customFormat="1" ht="18.75" customHeight="1" thickBot="1" thickTop="1">
      <c r="A10" s="302">
        <v>1</v>
      </c>
      <c r="B10" s="309" t="s">
        <v>404</v>
      </c>
      <c r="C10" s="310" t="s">
        <v>198</v>
      </c>
      <c r="D10" s="311">
        <v>36597</v>
      </c>
      <c r="E10" s="312" t="s">
        <v>15</v>
      </c>
      <c r="F10" s="312" t="s">
        <v>10</v>
      </c>
      <c r="G10" s="313">
        <v>6.41081081081081</v>
      </c>
      <c r="H10" s="313">
        <v>5</v>
      </c>
      <c r="I10" s="313">
        <v>6</v>
      </c>
      <c r="J10" s="313">
        <v>7</v>
      </c>
      <c r="K10" s="313">
        <f>(G10*3+I10+J10*2)/6</f>
        <v>6.538738738738739</v>
      </c>
      <c r="L10" s="305" t="str">
        <f>IF(OR(G10&lt;5,H10&lt;5,I10&lt;5),"Hỏng TN",IF(J10&gt;=8.95,"XS",IF(J10&gt;=7.95,"Giỏi",IF(J10&gt;=6.95,"Khá",IF(J10&gt;=5.95,"TB-Khá","TB")))))</f>
        <v>Khá</v>
      </c>
      <c r="M10" s="312" t="s">
        <v>11</v>
      </c>
      <c r="N10" s="303"/>
      <c r="Q10" s="7" t="s">
        <v>389</v>
      </c>
    </row>
    <row r="11" ht="13.5" thickTop="1"/>
  </sheetData>
  <sheetProtection/>
  <mergeCells count="9">
    <mergeCell ref="A6:N6"/>
    <mergeCell ref="A7:N7"/>
    <mergeCell ref="B9:C9"/>
    <mergeCell ref="A1:E1"/>
    <mergeCell ref="I1:N1"/>
    <mergeCell ref="A2:E2"/>
    <mergeCell ref="I2:N2"/>
    <mergeCell ref="A4:N4"/>
    <mergeCell ref="A5:N5"/>
  </mergeCells>
  <printOptions/>
  <pageMargins left="0.2" right="0.2" top="0.25" bottom="0.2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8">
      <selection activeCell="O1" sqref="O1:R16384"/>
    </sheetView>
  </sheetViews>
  <sheetFormatPr defaultColWidth="9.140625" defaultRowHeight="12.75"/>
  <cols>
    <col min="1" max="1" width="4.7109375" style="4" customWidth="1"/>
    <col min="2" max="2" width="16.57421875" style="2" customWidth="1"/>
    <col min="3" max="3" width="7.7109375" style="2" bestFit="1" customWidth="1"/>
    <col min="4" max="4" width="13.57421875" style="3" customWidth="1"/>
    <col min="5" max="5" width="7.8515625" style="2" customWidth="1"/>
    <col min="6" max="6" width="10.7109375" style="2" customWidth="1"/>
    <col min="7" max="7" width="10.00390625" style="2" customWidth="1"/>
    <col min="8" max="9" width="10.57421875" style="2" bestFit="1" customWidth="1"/>
    <col min="10" max="10" width="10.57421875" style="4" bestFit="1" customWidth="1"/>
    <col min="11" max="11" width="12.00390625" style="4" customWidth="1"/>
    <col min="12" max="12" width="11.8515625" style="2" customWidth="1"/>
    <col min="13" max="14" width="9.57421875" style="2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110"/>
    </row>
    <row r="5" spans="1:14" s="1" customFormat="1" ht="19.5" customHeight="1">
      <c r="A5" s="324" t="s">
        <v>383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384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32" t="s">
        <v>396</v>
      </c>
      <c r="I9" s="333" t="s">
        <v>397</v>
      </c>
      <c r="J9" s="332" t="s">
        <v>398</v>
      </c>
      <c r="K9" s="301" t="s">
        <v>399</v>
      </c>
      <c r="L9" s="301" t="s">
        <v>400</v>
      </c>
      <c r="M9" s="36" t="s">
        <v>4</v>
      </c>
      <c r="N9" s="318" t="s">
        <v>407</v>
      </c>
      <c r="O9" s="300" t="s">
        <v>401</v>
      </c>
      <c r="P9" s="15" t="s">
        <v>402</v>
      </c>
    </row>
    <row r="10" spans="1:17" s="7" customFormat="1" ht="18" customHeight="1" thickTop="1">
      <c r="A10" s="317">
        <v>1</v>
      </c>
      <c r="B10" s="289" t="s">
        <v>347</v>
      </c>
      <c r="C10" s="290" t="s">
        <v>348</v>
      </c>
      <c r="D10" s="68">
        <v>36299</v>
      </c>
      <c r="E10" s="20" t="s">
        <v>15</v>
      </c>
      <c r="F10" s="43" t="s">
        <v>10</v>
      </c>
      <c r="G10" s="61">
        <v>6.7</v>
      </c>
      <c r="H10" s="199">
        <v>7</v>
      </c>
      <c r="I10" s="288">
        <v>8.5</v>
      </c>
      <c r="J10" s="288">
        <v>8</v>
      </c>
      <c r="K10" s="291">
        <f aca="true" t="shared" si="0" ref="K10:K24">(G10*3+I10+J10*2)/6</f>
        <v>7.433333333333334</v>
      </c>
      <c r="L10" s="337" t="str">
        <f aca="true" t="shared" si="1" ref="L10:L24">IF(OR(H10&lt;5,I10&lt;5,J10&lt;5),"Hỏng TN",IF(K10&gt;=8.95,"XS",IF(K10&gt;=7.95,"Giỏi",IF(K10&gt;=6.95,"Khá",IF(K10&gt;=5.95,"TB-Khá","TB")))))</f>
        <v>Khá</v>
      </c>
      <c r="M10" s="291" t="s">
        <v>11</v>
      </c>
      <c r="N10" s="283"/>
      <c r="Q10" s="2" t="s">
        <v>389</v>
      </c>
    </row>
    <row r="11" spans="1:17" ht="18" customHeight="1">
      <c r="A11" s="16">
        <v>2</v>
      </c>
      <c r="B11" s="182" t="s">
        <v>116</v>
      </c>
      <c r="C11" s="79" t="s">
        <v>57</v>
      </c>
      <c r="D11" s="183">
        <v>36879</v>
      </c>
      <c r="E11" s="22" t="s">
        <v>15</v>
      </c>
      <c r="F11" s="46" t="s">
        <v>10</v>
      </c>
      <c r="G11" s="62">
        <v>7.4</v>
      </c>
      <c r="H11" s="28">
        <v>6</v>
      </c>
      <c r="I11" s="28">
        <v>8.5</v>
      </c>
      <c r="J11" s="28">
        <v>9</v>
      </c>
      <c r="K11" s="28">
        <f t="shared" si="0"/>
        <v>8.116666666666667</v>
      </c>
      <c r="L11" s="29" t="str">
        <f t="shared" si="1"/>
        <v>Giỏi</v>
      </c>
      <c r="M11" s="142" t="s">
        <v>111</v>
      </c>
      <c r="N11" s="319"/>
      <c r="Q11" s="2" t="s">
        <v>389</v>
      </c>
    </row>
    <row r="12" spans="1:17" s="179" customFormat="1" ht="18" customHeight="1">
      <c r="A12" s="151">
        <v>3</v>
      </c>
      <c r="B12" s="228" t="s">
        <v>165</v>
      </c>
      <c r="C12" s="101" t="s">
        <v>322</v>
      </c>
      <c r="D12" s="192">
        <v>36472</v>
      </c>
      <c r="E12" s="54" t="s">
        <v>15</v>
      </c>
      <c r="F12" s="55" t="s">
        <v>10</v>
      </c>
      <c r="G12" s="63">
        <v>6.7</v>
      </c>
      <c r="H12" s="100">
        <v>6</v>
      </c>
      <c r="I12" s="100">
        <v>5.5</v>
      </c>
      <c r="J12" s="100">
        <v>6.5</v>
      </c>
      <c r="K12" s="100">
        <f t="shared" si="0"/>
        <v>6.433333333333334</v>
      </c>
      <c r="L12" s="91" t="str">
        <f t="shared" si="1"/>
        <v>TB-Khá</v>
      </c>
      <c r="M12" s="257" t="s">
        <v>11</v>
      </c>
      <c r="N12" s="319"/>
      <c r="Q12" s="179" t="s">
        <v>389</v>
      </c>
    </row>
    <row r="13" spans="1:17" s="179" customFormat="1" ht="18" customHeight="1">
      <c r="A13" s="151">
        <v>4</v>
      </c>
      <c r="B13" s="153" t="s">
        <v>177</v>
      </c>
      <c r="C13" s="146" t="s">
        <v>349</v>
      </c>
      <c r="D13" s="53">
        <v>37233</v>
      </c>
      <c r="E13" s="54" t="s">
        <v>15</v>
      </c>
      <c r="F13" s="55" t="s">
        <v>10</v>
      </c>
      <c r="G13" s="63">
        <v>7.1</v>
      </c>
      <c r="H13" s="100">
        <v>6</v>
      </c>
      <c r="I13" s="100">
        <v>8</v>
      </c>
      <c r="J13" s="100">
        <v>6.5</v>
      </c>
      <c r="K13" s="100">
        <f t="shared" si="0"/>
        <v>7.05</v>
      </c>
      <c r="L13" s="91" t="str">
        <f t="shared" si="1"/>
        <v>Khá</v>
      </c>
      <c r="M13" s="257" t="s">
        <v>111</v>
      </c>
      <c r="N13" s="281"/>
      <c r="Q13" s="179" t="s">
        <v>389</v>
      </c>
    </row>
    <row r="14" spans="1:17" ht="18" customHeight="1">
      <c r="A14" s="16">
        <v>5</v>
      </c>
      <c r="B14" s="47" t="s">
        <v>350</v>
      </c>
      <c r="C14" s="79" t="s">
        <v>351</v>
      </c>
      <c r="D14" s="45">
        <v>36909</v>
      </c>
      <c r="E14" s="22" t="s">
        <v>15</v>
      </c>
      <c r="F14" s="46" t="s">
        <v>10</v>
      </c>
      <c r="G14" s="62">
        <v>7.4</v>
      </c>
      <c r="H14" s="28">
        <v>6</v>
      </c>
      <c r="I14" s="28">
        <v>8.5</v>
      </c>
      <c r="J14" s="28">
        <v>9</v>
      </c>
      <c r="K14" s="28">
        <f t="shared" si="0"/>
        <v>8.116666666666667</v>
      </c>
      <c r="L14" s="29" t="str">
        <f t="shared" si="1"/>
        <v>Giỏi</v>
      </c>
      <c r="M14" s="142" t="s">
        <v>11</v>
      </c>
      <c r="N14" s="281"/>
      <c r="Q14" s="2" t="s">
        <v>389</v>
      </c>
    </row>
    <row r="15" spans="1:17" ht="18" customHeight="1">
      <c r="A15" s="16">
        <v>6</v>
      </c>
      <c r="B15" s="47" t="s">
        <v>352</v>
      </c>
      <c r="C15" s="79" t="s">
        <v>203</v>
      </c>
      <c r="D15" s="45">
        <v>37050</v>
      </c>
      <c r="E15" s="22" t="s">
        <v>15</v>
      </c>
      <c r="F15" s="46" t="s">
        <v>10</v>
      </c>
      <c r="G15" s="62">
        <v>6.4</v>
      </c>
      <c r="H15" s="28">
        <v>6</v>
      </c>
      <c r="I15" s="28">
        <v>8.5</v>
      </c>
      <c r="J15" s="28">
        <v>7</v>
      </c>
      <c r="K15" s="28">
        <f t="shared" si="0"/>
        <v>6.95</v>
      </c>
      <c r="L15" s="29" t="str">
        <f t="shared" si="1"/>
        <v>Khá</v>
      </c>
      <c r="M15" s="142" t="s">
        <v>11</v>
      </c>
      <c r="N15" s="281"/>
      <c r="Q15" s="2" t="s">
        <v>389</v>
      </c>
    </row>
    <row r="16" spans="1:17" ht="18" customHeight="1">
      <c r="A16" s="16">
        <v>7</v>
      </c>
      <c r="B16" s="47" t="s">
        <v>353</v>
      </c>
      <c r="C16" s="79" t="s">
        <v>354</v>
      </c>
      <c r="D16" s="45">
        <v>36932</v>
      </c>
      <c r="E16" s="22" t="s">
        <v>15</v>
      </c>
      <c r="F16" s="46" t="s">
        <v>10</v>
      </c>
      <c r="G16" s="62">
        <v>7.5</v>
      </c>
      <c r="H16" s="28">
        <v>5</v>
      </c>
      <c r="I16" s="28">
        <v>8</v>
      </c>
      <c r="J16" s="28">
        <v>9</v>
      </c>
      <c r="K16" s="28">
        <f t="shared" si="0"/>
        <v>8.083333333333334</v>
      </c>
      <c r="L16" s="29" t="str">
        <f t="shared" si="1"/>
        <v>Giỏi</v>
      </c>
      <c r="M16" s="142" t="s">
        <v>11</v>
      </c>
      <c r="N16" s="281"/>
      <c r="Q16" s="2" t="s">
        <v>389</v>
      </c>
    </row>
    <row r="17" spans="1:17" ht="18" customHeight="1">
      <c r="A17" s="16">
        <v>8</v>
      </c>
      <c r="B17" s="75" t="s">
        <v>355</v>
      </c>
      <c r="C17" s="78" t="s">
        <v>255</v>
      </c>
      <c r="D17" s="77">
        <v>37021</v>
      </c>
      <c r="E17" s="22" t="s">
        <v>15</v>
      </c>
      <c r="F17" s="46" t="s">
        <v>10</v>
      </c>
      <c r="G17" s="62">
        <v>7.1</v>
      </c>
      <c r="H17" s="28">
        <v>6</v>
      </c>
      <c r="I17" s="28">
        <v>9</v>
      </c>
      <c r="J17" s="28">
        <v>6.5</v>
      </c>
      <c r="K17" s="28">
        <f t="shared" si="0"/>
        <v>7.216666666666666</v>
      </c>
      <c r="L17" s="29" t="str">
        <f t="shared" si="1"/>
        <v>Khá</v>
      </c>
      <c r="M17" s="142" t="s">
        <v>11</v>
      </c>
      <c r="N17" s="281"/>
      <c r="Q17" s="2" t="s">
        <v>389</v>
      </c>
    </row>
    <row r="18" spans="1:17" ht="18" customHeight="1">
      <c r="A18" s="16">
        <v>9</v>
      </c>
      <c r="B18" s="75" t="s">
        <v>356</v>
      </c>
      <c r="C18" s="78" t="s">
        <v>357</v>
      </c>
      <c r="D18" s="77">
        <v>36647</v>
      </c>
      <c r="E18" s="22" t="s">
        <v>15</v>
      </c>
      <c r="F18" s="46" t="s">
        <v>10</v>
      </c>
      <c r="G18" s="62">
        <v>7.7</v>
      </c>
      <c r="H18" s="28">
        <v>8</v>
      </c>
      <c r="I18" s="28">
        <v>8.5</v>
      </c>
      <c r="J18" s="28">
        <v>9</v>
      </c>
      <c r="K18" s="28">
        <f t="shared" si="0"/>
        <v>8.266666666666667</v>
      </c>
      <c r="L18" s="29" t="str">
        <f t="shared" si="1"/>
        <v>Giỏi</v>
      </c>
      <c r="M18" s="142" t="s">
        <v>111</v>
      </c>
      <c r="N18" s="281"/>
      <c r="Q18" s="2" t="s">
        <v>389</v>
      </c>
    </row>
    <row r="19" spans="1:17" ht="18" customHeight="1">
      <c r="A19" s="16">
        <v>10</v>
      </c>
      <c r="B19" s="47" t="s">
        <v>358</v>
      </c>
      <c r="C19" s="79" t="s">
        <v>359</v>
      </c>
      <c r="D19" s="45">
        <v>37033</v>
      </c>
      <c r="E19" s="22" t="s">
        <v>15</v>
      </c>
      <c r="F19" s="46" t="s">
        <v>10</v>
      </c>
      <c r="G19" s="62">
        <v>6.7</v>
      </c>
      <c r="H19" s="28">
        <v>5</v>
      </c>
      <c r="I19" s="28">
        <v>6.5</v>
      </c>
      <c r="J19" s="28">
        <v>9</v>
      </c>
      <c r="K19" s="28">
        <f t="shared" si="0"/>
        <v>7.433333333333334</v>
      </c>
      <c r="L19" s="29" t="str">
        <f t="shared" si="1"/>
        <v>Khá</v>
      </c>
      <c r="M19" s="142" t="s">
        <v>11</v>
      </c>
      <c r="N19" s="281"/>
      <c r="Q19" s="2" t="s">
        <v>389</v>
      </c>
    </row>
    <row r="20" spans="1:17" ht="18" customHeight="1">
      <c r="A20" s="16">
        <v>11</v>
      </c>
      <c r="B20" s="47" t="s">
        <v>187</v>
      </c>
      <c r="C20" s="79" t="s">
        <v>51</v>
      </c>
      <c r="D20" s="45">
        <v>37181</v>
      </c>
      <c r="E20" s="22" t="s">
        <v>15</v>
      </c>
      <c r="F20" s="46" t="s">
        <v>10</v>
      </c>
      <c r="G20" s="62">
        <v>7</v>
      </c>
      <c r="H20" s="28">
        <v>5</v>
      </c>
      <c r="I20" s="28">
        <v>7</v>
      </c>
      <c r="J20" s="28">
        <v>9</v>
      </c>
      <c r="K20" s="28">
        <f t="shared" si="0"/>
        <v>7.666666666666667</v>
      </c>
      <c r="L20" s="29" t="str">
        <f t="shared" si="1"/>
        <v>Khá</v>
      </c>
      <c r="M20" s="142" t="s">
        <v>11</v>
      </c>
      <c r="N20" s="281"/>
      <c r="Q20" s="2" t="s">
        <v>389</v>
      </c>
    </row>
    <row r="21" spans="1:17" ht="18" customHeight="1">
      <c r="A21" s="16">
        <v>12</v>
      </c>
      <c r="B21" s="75" t="s">
        <v>360</v>
      </c>
      <c r="C21" s="78" t="s">
        <v>38</v>
      </c>
      <c r="D21" s="77">
        <v>37008</v>
      </c>
      <c r="E21" s="22" t="s">
        <v>15</v>
      </c>
      <c r="F21" s="46" t="s">
        <v>10</v>
      </c>
      <c r="G21" s="62">
        <v>6.4</v>
      </c>
      <c r="H21" s="28">
        <v>7</v>
      </c>
      <c r="I21" s="28">
        <v>9.5</v>
      </c>
      <c r="J21" s="28">
        <v>7</v>
      </c>
      <c r="K21" s="28">
        <f t="shared" si="0"/>
        <v>7.116666666666667</v>
      </c>
      <c r="L21" s="29" t="str">
        <f t="shared" si="1"/>
        <v>Khá</v>
      </c>
      <c r="M21" s="142" t="s">
        <v>11</v>
      </c>
      <c r="N21" s="281"/>
      <c r="Q21" s="2" t="s">
        <v>389</v>
      </c>
    </row>
    <row r="22" spans="1:17" ht="18" customHeight="1">
      <c r="A22" s="16">
        <v>13</v>
      </c>
      <c r="B22" s="75" t="s">
        <v>361</v>
      </c>
      <c r="C22" s="78" t="s">
        <v>241</v>
      </c>
      <c r="D22" s="77">
        <v>34542</v>
      </c>
      <c r="E22" s="22" t="s">
        <v>15</v>
      </c>
      <c r="F22" s="46" t="s">
        <v>10</v>
      </c>
      <c r="G22" s="62">
        <v>7.7</v>
      </c>
      <c r="H22" s="28">
        <v>7</v>
      </c>
      <c r="I22" s="28">
        <v>9.5</v>
      </c>
      <c r="J22" s="28">
        <v>9</v>
      </c>
      <c r="K22" s="28">
        <f t="shared" si="0"/>
        <v>8.433333333333334</v>
      </c>
      <c r="L22" s="29" t="str">
        <f t="shared" si="1"/>
        <v>Giỏi</v>
      </c>
      <c r="M22" s="142" t="s">
        <v>11</v>
      </c>
      <c r="N22" s="281"/>
      <c r="Q22" s="2" t="s">
        <v>389</v>
      </c>
    </row>
    <row r="23" spans="1:17" ht="18" customHeight="1">
      <c r="A23" s="16">
        <v>14</v>
      </c>
      <c r="B23" s="52" t="s">
        <v>18</v>
      </c>
      <c r="C23" s="101" t="s">
        <v>362</v>
      </c>
      <c r="D23" s="187">
        <v>26666</v>
      </c>
      <c r="E23" s="54" t="s">
        <v>7</v>
      </c>
      <c r="F23" s="54" t="s">
        <v>10</v>
      </c>
      <c r="G23" s="63">
        <v>5.8</v>
      </c>
      <c r="H23" s="28">
        <v>8</v>
      </c>
      <c r="I23" s="28">
        <v>8.5</v>
      </c>
      <c r="J23" s="28">
        <v>5</v>
      </c>
      <c r="K23" s="28">
        <f t="shared" si="0"/>
        <v>5.983333333333333</v>
      </c>
      <c r="L23" s="29" t="str">
        <f t="shared" si="1"/>
        <v>TB-Khá</v>
      </c>
      <c r="M23" s="257" t="s">
        <v>16</v>
      </c>
      <c r="N23" s="281"/>
      <c r="Q23" s="2" t="s">
        <v>389</v>
      </c>
    </row>
    <row r="24" spans="1:17" s="18" customFormat="1" ht="18" customHeight="1" thickBot="1">
      <c r="A24" s="273">
        <v>15</v>
      </c>
      <c r="B24" s="344" t="s">
        <v>363</v>
      </c>
      <c r="C24" s="345" t="s">
        <v>364</v>
      </c>
      <c r="D24" s="346">
        <v>36490</v>
      </c>
      <c r="E24" s="274" t="s">
        <v>15</v>
      </c>
      <c r="F24" s="347" t="s">
        <v>10</v>
      </c>
      <c r="G24" s="170">
        <v>6.5</v>
      </c>
      <c r="H24" s="275">
        <v>4</v>
      </c>
      <c r="I24" s="275">
        <v>8.5</v>
      </c>
      <c r="J24" s="275">
        <v>6.5</v>
      </c>
      <c r="K24" s="275">
        <f t="shared" si="0"/>
        <v>6.833333333333333</v>
      </c>
      <c r="L24" s="170" t="str">
        <f t="shared" si="1"/>
        <v>Hỏng TN</v>
      </c>
      <c r="M24" s="170" t="s">
        <v>11</v>
      </c>
      <c r="N24" s="277"/>
      <c r="Q24" s="18" t="s">
        <v>389</v>
      </c>
    </row>
    <row r="25" ht="13.5" thickTop="1"/>
  </sheetData>
  <sheetProtection/>
  <mergeCells count="9">
    <mergeCell ref="A7:M7"/>
    <mergeCell ref="B9:C9"/>
    <mergeCell ref="H1:N1"/>
    <mergeCell ref="A2:E2"/>
    <mergeCell ref="H2:N2"/>
    <mergeCell ref="A4:M4"/>
    <mergeCell ref="A5:M5"/>
    <mergeCell ref="A6:M6"/>
    <mergeCell ref="A1:E1"/>
  </mergeCells>
  <printOptions/>
  <pageMargins left="0.2" right="0.2" top="0.25" bottom="0.25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8">
      <selection activeCell="G9" sqref="G9"/>
    </sheetView>
  </sheetViews>
  <sheetFormatPr defaultColWidth="9.140625" defaultRowHeight="12.75"/>
  <cols>
    <col min="1" max="1" width="4.7109375" style="4" customWidth="1"/>
    <col min="2" max="2" width="18.28125" style="2" bestFit="1" customWidth="1"/>
    <col min="3" max="3" width="7.7109375" style="2" bestFit="1" customWidth="1"/>
    <col min="4" max="4" width="14.7109375" style="3" customWidth="1"/>
    <col min="5" max="5" width="8.00390625" style="2" customWidth="1"/>
    <col min="6" max="6" width="12.57421875" style="2" customWidth="1"/>
    <col min="7" max="7" width="9.28125" style="2" customWidth="1"/>
    <col min="8" max="8" width="10.57421875" style="2" bestFit="1" customWidth="1"/>
    <col min="9" max="9" width="9.421875" style="2" customWidth="1"/>
    <col min="10" max="10" width="8.421875" style="4" customWidth="1"/>
    <col min="11" max="11" width="12.00390625" style="4" customWidth="1"/>
    <col min="12" max="12" width="11.8515625" style="2" customWidth="1"/>
    <col min="13" max="14" width="9.57421875" style="2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110"/>
    </row>
    <row r="5" spans="1:14" s="1" customFormat="1" ht="19.5" customHeight="1">
      <c r="A5" s="324" t="s">
        <v>386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387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32" t="s">
        <v>396</v>
      </c>
      <c r="I9" s="333" t="s">
        <v>397</v>
      </c>
      <c r="J9" s="332" t="s">
        <v>398</v>
      </c>
      <c r="K9" s="301" t="s">
        <v>399</v>
      </c>
      <c r="L9" s="301" t="s">
        <v>400</v>
      </c>
      <c r="M9" s="36" t="s">
        <v>4</v>
      </c>
      <c r="N9" s="318" t="s">
        <v>407</v>
      </c>
      <c r="O9" s="300" t="s">
        <v>401</v>
      </c>
      <c r="P9" s="15" t="s">
        <v>402</v>
      </c>
    </row>
    <row r="10" spans="1:17" s="341" customFormat="1" ht="18" customHeight="1" thickTop="1">
      <c r="A10" s="349">
        <v>1</v>
      </c>
      <c r="B10" s="253" t="s">
        <v>193</v>
      </c>
      <c r="C10" s="254" t="s">
        <v>194</v>
      </c>
      <c r="D10" s="350">
        <v>35626</v>
      </c>
      <c r="E10" s="255" t="s">
        <v>15</v>
      </c>
      <c r="F10" s="255" t="s">
        <v>195</v>
      </c>
      <c r="G10" s="256">
        <v>7.9</v>
      </c>
      <c r="H10" s="351">
        <v>0</v>
      </c>
      <c r="I10" s="351">
        <v>0</v>
      </c>
      <c r="J10" s="351">
        <v>0</v>
      </c>
      <c r="K10" s="352">
        <f aca="true" t="shared" si="0" ref="K10:K19">(G10*3+I10+J10*2)/6</f>
        <v>3.9500000000000006</v>
      </c>
      <c r="L10" s="353" t="str">
        <f aca="true" t="shared" si="1" ref="L10:L19">IF(OR(H10&lt;5,I10&lt;5,J10&lt;5),"Hỏng TN",IF(K10&gt;=8.95,"XS",IF(K10&gt;=7.95,"Giỏi",IF(K10&gt;=6.95,"Khá",IF(K10&gt;=5.95,"TB-Khá","TB")))))</f>
        <v>Hỏng TN</v>
      </c>
      <c r="M10" s="169" t="s">
        <v>11</v>
      </c>
      <c r="N10" s="276"/>
      <c r="Q10" s="18" t="s">
        <v>389</v>
      </c>
    </row>
    <row r="11" spans="1:19" ht="18" customHeight="1">
      <c r="A11" s="16">
        <v>2</v>
      </c>
      <c r="B11" s="52" t="s">
        <v>196</v>
      </c>
      <c r="C11" s="101" t="s">
        <v>170</v>
      </c>
      <c r="D11" s="187">
        <v>36238</v>
      </c>
      <c r="E11" s="178" t="s">
        <v>15</v>
      </c>
      <c r="F11" s="178" t="s">
        <v>10</v>
      </c>
      <c r="G11" s="100">
        <v>7.6</v>
      </c>
      <c r="H11" s="28">
        <v>5</v>
      </c>
      <c r="I11" s="28">
        <v>6.3</v>
      </c>
      <c r="J11" s="28">
        <v>9</v>
      </c>
      <c r="K11" s="28">
        <f t="shared" si="0"/>
        <v>7.849999999999999</v>
      </c>
      <c r="L11" s="29" t="str">
        <f t="shared" si="1"/>
        <v>Khá</v>
      </c>
      <c r="M11" s="91" t="s">
        <v>11</v>
      </c>
      <c r="N11" s="319"/>
      <c r="O11" s="343"/>
      <c r="Q11" s="2" t="s">
        <v>389</v>
      </c>
      <c r="R11" s="2" t="s">
        <v>408</v>
      </c>
      <c r="S11" s="2">
        <v>7.8</v>
      </c>
    </row>
    <row r="12" spans="1:17" s="179" customFormat="1" ht="18" customHeight="1">
      <c r="A12" s="151">
        <v>3</v>
      </c>
      <c r="B12" s="188" t="s">
        <v>197</v>
      </c>
      <c r="C12" s="154" t="s">
        <v>198</v>
      </c>
      <c r="D12" s="156">
        <v>37137</v>
      </c>
      <c r="E12" s="55" t="s">
        <v>15</v>
      </c>
      <c r="F12" s="55" t="s">
        <v>10</v>
      </c>
      <c r="G12" s="100">
        <v>7.4</v>
      </c>
      <c r="H12" s="100">
        <v>5</v>
      </c>
      <c r="I12" s="100">
        <v>7.5</v>
      </c>
      <c r="J12" s="100">
        <v>9</v>
      </c>
      <c r="K12" s="100">
        <f t="shared" si="0"/>
        <v>7.95</v>
      </c>
      <c r="L12" s="91" t="str">
        <f t="shared" si="1"/>
        <v>Giỏi</v>
      </c>
      <c r="M12" s="91" t="s">
        <v>11</v>
      </c>
      <c r="N12" s="319"/>
      <c r="Q12" s="2" t="s">
        <v>389</v>
      </c>
    </row>
    <row r="13" spans="1:17" s="18" customFormat="1" ht="18" customHeight="1">
      <c r="A13" s="85">
        <v>4</v>
      </c>
      <c r="B13" s="189" t="s">
        <v>199</v>
      </c>
      <c r="C13" s="145" t="s">
        <v>15</v>
      </c>
      <c r="D13" s="150">
        <v>35838</v>
      </c>
      <c r="E13" s="90" t="s">
        <v>15</v>
      </c>
      <c r="F13" s="90" t="s">
        <v>10</v>
      </c>
      <c r="G13" s="106">
        <v>6</v>
      </c>
      <c r="H13" s="106">
        <v>5</v>
      </c>
      <c r="I13" s="106">
        <v>6.5</v>
      </c>
      <c r="J13" s="106">
        <v>4</v>
      </c>
      <c r="K13" s="106">
        <f t="shared" si="0"/>
        <v>5.416666666666667</v>
      </c>
      <c r="L13" s="30" t="str">
        <f t="shared" si="1"/>
        <v>Hỏng TN</v>
      </c>
      <c r="M13" s="30" t="s">
        <v>16</v>
      </c>
      <c r="N13" s="31"/>
      <c r="Q13" s="2" t="s">
        <v>389</v>
      </c>
    </row>
    <row r="14" spans="1:17" ht="18" customHeight="1">
      <c r="A14" s="16">
        <v>5</v>
      </c>
      <c r="B14" s="194" t="s">
        <v>200</v>
      </c>
      <c r="C14" s="229" t="s">
        <v>201</v>
      </c>
      <c r="D14" s="192">
        <v>36594</v>
      </c>
      <c r="E14" s="55" t="s">
        <v>15</v>
      </c>
      <c r="F14" s="55" t="s">
        <v>10</v>
      </c>
      <c r="G14" s="100">
        <v>6.6</v>
      </c>
      <c r="H14" s="28">
        <v>5</v>
      </c>
      <c r="I14" s="28">
        <v>6</v>
      </c>
      <c r="J14" s="28">
        <v>7</v>
      </c>
      <c r="K14" s="28">
        <f t="shared" si="0"/>
        <v>6.633333333333333</v>
      </c>
      <c r="L14" s="29" t="str">
        <f t="shared" si="1"/>
        <v>TB-Khá</v>
      </c>
      <c r="M14" s="91" t="s">
        <v>16</v>
      </c>
      <c r="N14" s="281"/>
      <c r="Q14" s="2" t="s">
        <v>389</v>
      </c>
    </row>
    <row r="15" spans="1:17" s="18" customFormat="1" ht="18" customHeight="1">
      <c r="A15" s="85">
        <v>6</v>
      </c>
      <c r="B15" s="190" t="s">
        <v>202</v>
      </c>
      <c r="C15" s="348" t="s">
        <v>203</v>
      </c>
      <c r="D15" s="191">
        <v>36797</v>
      </c>
      <c r="E15" s="90" t="s">
        <v>15</v>
      </c>
      <c r="F15" s="90" t="s">
        <v>10</v>
      </c>
      <c r="G15" s="106">
        <v>5.9</v>
      </c>
      <c r="H15" s="106">
        <v>5</v>
      </c>
      <c r="I15" s="106">
        <v>6</v>
      </c>
      <c r="J15" s="106">
        <v>4</v>
      </c>
      <c r="K15" s="106">
        <f t="shared" si="0"/>
        <v>5.283333333333334</v>
      </c>
      <c r="L15" s="30" t="str">
        <f t="shared" si="1"/>
        <v>Hỏng TN</v>
      </c>
      <c r="M15" s="30" t="s">
        <v>16</v>
      </c>
      <c r="N15" s="31" t="s">
        <v>390</v>
      </c>
      <c r="Q15" s="2" t="s">
        <v>390</v>
      </c>
    </row>
    <row r="16" spans="1:17" ht="18" customHeight="1">
      <c r="A16" s="16">
        <v>7</v>
      </c>
      <c r="B16" s="259" t="s">
        <v>204</v>
      </c>
      <c r="C16" s="146" t="s">
        <v>205</v>
      </c>
      <c r="D16" s="53">
        <v>36986</v>
      </c>
      <c r="E16" s="55" t="s">
        <v>15</v>
      </c>
      <c r="F16" s="55" t="s">
        <v>10</v>
      </c>
      <c r="G16" s="100">
        <v>7.3</v>
      </c>
      <c r="H16" s="28">
        <v>7</v>
      </c>
      <c r="I16" s="28">
        <v>7.5</v>
      </c>
      <c r="J16" s="28">
        <v>8.8</v>
      </c>
      <c r="K16" s="28">
        <f t="shared" si="0"/>
        <v>7.833333333333333</v>
      </c>
      <c r="L16" s="29" t="str">
        <f t="shared" si="1"/>
        <v>Khá</v>
      </c>
      <c r="M16" s="91" t="s">
        <v>11</v>
      </c>
      <c r="N16" s="281"/>
      <c r="Q16" s="2" t="s">
        <v>389</v>
      </c>
    </row>
    <row r="17" spans="1:17" ht="18" customHeight="1">
      <c r="A17" s="16">
        <v>8</v>
      </c>
      <c r="B17" s="182" t="s">
        <v>98</v>
      </c>
      <c r="C17" s="78" t="s">
        <v>206</v>
      </c>
      <c r="D17" s="183">
        <v>37007</v>
      </c>
      <c r="E17" s="46" t="s">
        <v>15</v>
      </c>
      <c r="F17" s="46" t="s">
        <v>10</v>
      </c>
      <c r="G17" s="28">
        <v>7</v>
      </c>
      <c r="H17" s="28">
        <v>5</v>
      </c>
      <c r="I17" s="28">
        <v>7</v>
      </c>
      <c r="J17" s="28">
        <v>8.5</v>
      </c>
      <c r="K17" s="28">
        <f t="shared" si="0"/>
        <v>7.5</v>
      </c>
      <c r="L17" s="29" t="str">
        <f t="shared" si="1"/>
        <v>Khá</v>
      </c>
      <c r="M17" s="29" t="s">
        <v>11</v>
      </c>
      <c r="N17" s="281"/>
      <c r="Q17" s="2" t="s">
        <v>389</v>
      </c>
    </row>
    <row r="18" spans="1:17" ht="18" customHeight="1">
      <c r="A18" s="16">
        <v>9</v>
      </c>
      <c r="B18" s="194" t="s">
        <v>207</v>
      </c>
      <c r="C18" s="154" t="s">
        <v>208</v>
      </c>
      <c r="D18" s="192">
        <v>36797</v>
      </c>
      <c r="E18" s="147" t="s">
        <v>15</v>
      </c>
      <c r="F18" s="55" t="s">
        <v>10</v>
      </c>
      <c r="G18" s="100">
        <v>7.1</v>
      </c>
      <c r="H18" s="28">
        <v>7</v>
      </c>
      <c r="I18" s="28">
        <v>7</v>
      </c>
      <c r="J18" s="28">
        <v>8.5</v>
      </c>
      <c r="K18" s="28">
        <f t="shared" si="0"/>
        <v>7.55</v>
      </c>
      <c r="L18" s="29" t="str">
        <f t="shared" si="1"/>
        <v>Khá</v>
      </c>
      <c r="M18" s="91" t="s">
        <v>11</v>
      </c>
      <c r="N18" s="281"/>
      <c r="Q18" s="2" t="s">
        <v>389</v>
      </c>
    </row>
    <row r="19" spans="1:17" ht="18" customHeight="1" thickBot="1">
      <c r="A19" s="25">
        <v>10</v>
      </c>
      <c r="B19" s="195" t="s">
        <v>209</v>
      </c>
      <c r="C19" s="193" t="s">
        <v>210</v>
      </c>
      <c r="D19" s="102">
        <v>37206</v>
      </c>
      <c r="E19" s="104" t="s">
        <v>15</v>
      </c>
      <c r="F19" s="104" t="s">
        <v>10</v>
      </c>
      <c r="G19" s="105">
        <v>6.9</v>
      </c>
      <c r="H19" s="113">
        <v>5</v>
      </c>
      <c r="I19" s="113">
        <v>7.8</v>
      </c>
      <c r="J19" s="113">
        <v>9</v>
      </c>
      <c r="K19" s="113">
        <f t="shared" si="0"/>
        <v>7.75</v>
      </c>
      <c r="L19" s="32" t="str">
        <f t="shared" si="1"/>
        <v>Khá</v>
      </c>
      <c r="M19" s="105" t="s">
        <v>11</v>
      </c>
      <c r="N19" s="282"/>
      <c r="Q19" s="2" t="s">
        <v>389</v>
      </c>
    </row>
    <row r="20" ht="13.5" thickTop="1"/>
  </sheetData>
  <sheetProtection/>
  <mergeCells count="9">
    <mergeCell ref="A7:M7"/>
    <mergeCell ref="B9:C9"/>
    <mergeCell ref="H1:N1"/>
    <mergeCell ref="A2:E2"/>
    <mergeCell ref="H2:N2"/>
    <mergeCell ref="A4:M4"/>
    <mergeCell ref="A5:M5"/>
    <mergeCell ref="A6:M6"/>
    <mergeCell ref="A1:E1"/>
  </mergeCells>
  <printOptions/>
  <pageMargins left="0.2" right="0.2" top="0.25" bottom="0.2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O4" sqref="O1:S16384"/>
    </sheetView>
  </sheetViews>
  <sheetFormatPr defaultColWidth="9.140625" defaultRowHeight="12.75"/>
  <cols>
    <col min="1" max="1" width="4.7109375" style="4" customWidth="1"/>
    <col min="2" max="2" width="18.28125" style="2" bestFit="1" customWidth="1"/>
    <col min="3" max="3" width="7.7109375" style="2" bestFit="1" customWidth="1"/>
    <col min="4" max="4" width="14.7109375" style="3" customWidth="1"/>
    <col min="5" max="5" width="8.8515625" style="2" customWidth="1"/>
    <col min="6" max="7" width="9.421875" style="2" customWidth="1"/>
    <col min="8" max="8" width="10.57421875" style="2" bestFit="1" customWidth="1"/>
    <col min="9" max="9" width="9.28125" style="2" customWidth="1"/>
    <col min="10" max="10" width="10.57421875" style="4" bestFit="1" customWidth="1"/>
    <col min="11" max="11" width="12.00390625" style="4" customWidth="1"/>
    <col min="12" max="12" width="11.8515625" style="2" customWidth="1"/>
    <col min="13" max="14" width="9.57421875" style="2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9" width="0" style="2" hidden="1" customWidth="1"/>
    <col min="20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110"/>
    </row>
    <row r="5" spans="1:14" s="1" customFormat="1" ht="19.5" customHeight="1">
      <c r="A5" s="324" t="s">
        <v>388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387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32" t="s">
        <v>396</v>
      </c>
      <c r="I9" s="333" t="s">
        <v>397</v>
      </c>
      <c r="J9" s="332" t="s">
        <v>398</v>
      </c>
      <c r="K9" s="301" t="s">
        <v>399</v>
      </c>
      <c r="L9" s="301" t="s">
        <v>400</v>
      </c>
      <c r="M9" s="36" t="s">
        <v>4</v>
      </c>
      <c r="N9" s="318" t="s">
        <v>407</v>
      </c>
      <c r="O9" s="300" t="s">
        <v>401</v>
      </c>
      <c r="P9" s="15" t="s">
        <v>402</v>
      </c>
    </row>
    <row r="10" spans="1:17" s="339" customFormat="1" ht="18" customHeight="1" thickTop="1">
      <c r="A10" s="354">
        <v>1</v>
      </c>
      <c r="B10" s="355" t="s">
        <v>211</v>
      </c>
      <c r="C10" s="356" t="s">
        <v>212</v>
      </c>
      <c r="D10" s="357">
        <v>37235</v>
      </c>
      <c r="E10" s="358" t="s">
        <v>15</v>
      </c>
      <c r="F10" s="358" t="s">
        <v>10</v>
      </c>
      <c r="G10" s="186">
        <v>6.9</v>
      </c>
      <c r="H10" s="199">
        <v>6</v>
      </c>
      <c r="I10" s="199">
        <v>7.8</v>
      </c>
      <c r="J10" s="199">
        <v>8</v>
      </c>
      <c r="K10" s="359">
        <f aca="true" t="shared" si="0" ref="K10:K18">(G10*3+I10+J10*2)/6</f>
        <v>7.416666666666667</v>
      </c>
      <c r="L10" s="360" t="str">
        <f aca="true" t="shared" si="1" ref="L10:L18">IF(OR(H10&lt;5,I10&lt;5,J10&lt;5),"Hỏng TN",IF(K10&gt;=8.95,"XS",IF(K10&gt;=7.95,"Giỏi",IF(K10&gt;=6.95,"Khá",IF(K10&gt;=5.95,"TB-Khá","TB")))))</f>
        <v>Khá</v>
      </c>
      <c r="M10" s="174" t="s">
        <v>16</v>
      </c>
      <c r="N10" s="283"/>
      <c r="Q10" s="179" t="s">
        <v>389</v>
      </c>
    </row>
    <row r="11" spans="1:19" ht="18" customHeight="1">
      <c r="A11" s="16">
        <v>2</v>
      </c>
      <c r="B11" s="188" t="s">
        <v>213</v>
      </c>
      <c r="C11" s="154" t="s">
        <v>77</v>
      </c>
      <c r="D11" s="155">
        <v>37123</v>
      </c>
      <c r="E11" s="147" t="s">
        <v>15</v>
      </c>
      <c r="F11" s="55" t="s">
        <v>10</v>
      </c>
      <c r="G11" s="100">
        <v>6.3</v>
      </c>
      <c r="H11" s="28">
        <v>6.5</v>
      </c>
      <c r="I11" s="28">
        <v>6</v>
      </c>
      <c r="J11" s="28">
        <v>6.5</v>
      </c>
      <c r="K11" s="28">
        <f t="shared" si="0"/>
        <v>6.316666666666666</v>
      </c>
      <c r="L11" s="29" t="str">
        <f t="shared" si="1"/>
        <v>TB-Khá</v>
      </c>
      <c r="M11" s="91" t="s">
        <v>16</v>
      </c>
      <c r="N11" s="319"/>
      <c r="O11" s="343"/>
      <c r="Q11" s="2" t="s">
        <v>389</v>
      </c>
      <c r="S11" s="2">
        <v>7.8</v>
      </c>
    </row>
    <row r="12" spans="1:17" s="179" customFormat="1" ht="18" customHeight="1">
      <c r="A12" s="151">
        <v>3</v>
      </c>
      <c r="B12" s="149" t="s">
        <v>214</v>
      </c>
      <c r="C12" s="78" t="s">
        <v>215</v>
      </c>
      <c r="D12" s="77">
        <v>36695</v>
      </c>
      <c r="E12" s="70" t="s">
        <v>15</v>
      </c>
      <c r="F12" s="46" t="s">
        <v>10</v>
      </c>
      <c r="G12" s="100">
        <v>6.4</v>
      </c>
      <c r="H12" s="100">
        <v>5</v>
      </c>
      <c r="I12" s="100">
        <v>7.5</v>
      </c>
      <c r="J12" s="100">
        <v>8</v>
      </c>
      <c r="K12" s="100">
        <f t="shared" si="0"/>
        <v>7.116666666666667</v>
      </c>
      <c r="L12" s="91" t="str">
        <f t="shared" si="1"/>
        <v>Khá</v>
      </c>
      <c r="M12" s="91" t="s">
        <v>16</v>
      </c>
      <c r="N12" s="319"/>
      <c r="Q12" s="2" t="s">
        <v>389</v>
      </c>
    </row>
    <row r="13" spans="1:17" s="18" customFormat="1" ht="18" customHeight="1">
      <c r="A13" s="85">
        <v>4</v>
      </c>
      <c r="B13" s="189" t="s">
        <v>216</v>
      </c>
      <c r="C13" s="145" t="s">
        <v>217</v>
      </c>
      <c r="D13" s="148">
        <v>37090</v>
      </c>
      <c r="E13" s="89" t="s">
        <v>15</v>
      </c>
      <c r="F13" s="90" t="s">
        <v>10</v>
      </c>
      <c r="G13" s="106">
        <v>6</v>
      </c>
      <c r="H13" s="106">
        <v>6</v>
      </c>
      <c r="I13" s="106">
        <v>7</v>
      </c>
      <c r="J13" s="106">
        <v>3</v>
      </c>
      <c r="K13" s="106">
        <f t="shared" si="0"/>
        <v>5.166666666666667</v>
      </c>
      <c r="L13" s="30" t="str">
        <f t="shared" si="1"/>
        <v>Hỏng TN</v>
      </c>
      <c r="M13" s="30" t="s">
        <v>16</v>
      </c>
      <c r="N13" s="31"/>
      <c r="Q13" s="18" t="s">
        <v>389</v>
      </c>
    </row>
    <row r="14" spans="1:17" s="18" customFormat="1" ht="18" customHeight="1">
      <c r="A14" s="85">
        <v>5</v>
      </c>
      <c r="B14" s="361" t="s">
        <v>218</v>
      </c>
      <c r="C14" s="145" t="s">
        <v>87</v>
      </c>
      <c r="D14" s="150">
        <v>36949</v>
      </c>
      <c r="E14" s="89" t="s">
        <v>15</v>
      </c>
      <c r="F14" s="89" t="s">
        <v>10</v>
      </c>
      <c r="G14" s="106">
        <v>6.4</v>
      </c>
      <c r="H14" s="106">
        <v>2</v>
      </c>
      <c r="I14" s="106">
        <v>6.5</v>
      </c>
      <c r="J14" s="106">
        <v>7.5</v>
      </c>
      <c r="K14" s="106">
        <f t="shared" si="0"/>
        <v>6.783333333333334</v>
      </c>
      <c r="L14" s="30" t="str">
        <f t="shared" si="1"/>
        <v>Hỏng TN</v>
      </c>
      <c r="M14" s="30" t="s">
        <v>16</v>
      </c>
      <c r="N14" s="31"/>
      <c r="Q14" s="18" t="s">
        <v>389</v>
      </c>
    </row>
    <row r="15" spans="1:17" s="18" customFormat="1" ht="18" customHeight="1">
      <c r="A15" s="85">
        <v>6</v>
      </c>
      <c r="B15" s="145" t="s">
        <v>219</v>
      </c>
      <c r="C15" s="145" t="s">
        <v>119</v>
      </c>
      <c r="D15" s="150">
        <v>36951</v>
      </c>
      <c r="E15" s="89" t="s">
        <v>15</v>
      </c>
      <c r="F15" s="90" t="s">
        <v>10</v>
      </c>
      <c r="G15" s="106">
        <v>6.9</v>
      </c>
      <c r="H15" s="106">
        <v>0</v>
      </c>
      <c r="I15" s="106">
        <v>6.5</v>
      </c>
      <c r="J15" s="106">
        <v>8.8</v>
      </c>
      <c r="K15" s="106">
        <f t="shared" si="0"/>
        <v>7.466666666666668</v>
      </c>
      <c r="L15" s="30" t="str">
        <f t="shared" si="1"/>
        <v>Hỏng TN</v>
      </c>
      <c r="M15" s="30" t="s">
        <v>16</v>
      </c>
      <c r="N15" s="31"/>
      <c r="Q15" s="18" t="s">
        <v>389</v>
      </c>
    </row>
    <row r="16" spans="1:17" ht="18" customHeight="1">
      <c r="A16" s="16">
        <v>7</v>
      </c>
      <c r="B16" s="154" t="s">
        <v>220</v>
      </c>
      <c r="C16" s="101" t="s">
        <v>51</v>
      </c>
      <c r="D16" s="192">
        <v>36642</v>
      </c>
      <c r="E16" s="147" t="s">
        <v>15</v>
      </c>
      <c r="F16" s="55" t="s">
        <v>10</v>
      </c>
      <c r="G16" s="100">
        <v>6.3</v>
      </c>
      <c r="H16" s="28">
        <v>5</v>
      </c>
      <c r="I16" s="28">
        <v>7.5</v>
      </c>
      <c r="J16" s="28">
        <v>7</v>
      </c>
      <c r="K16" s="28">
        <f t="shared" si="0"/>
        <v>6.733333333333333</v>
      </c>
      <c r="L16" s="29" t="str">
        <f t="shared" si="1"/>
        <v>TB-Khá</v>
      </c>
      <c r="M16" s="91" t="s">
        <v>11</v>
      </c>
      <c r="N16" s="281"/>
      <c r="Q16" s="2" t="s">
        <v>389</v>
      </c>
    </row>
    <row r="17" spans="1:17" s="18" customFormat="1" ht="18" customHeight="1">
      <c r="A17" s="85">
        <v>8</v>
      </c>
      <c r="B17" s="361" t="s">
        <v>221</v>
      </c>
      <c r="C17" s="145" t="s">
        <v>149</v>
      </c>
      <c r="D17" s="88">
        <v>36821</v>
      </c>
      <c r="E17" s="89" t="s">
        <v>15</v>
      </c>
      <c r="F17" s="90" t="s">
        <v>10</v>
      </c>
      <c r="G17" s="106">
        <v>5.9</v>
      </c>
      <c r="H17" s="106">
        <v>5</v>
      </c>
      <c r="I17" s="106">
        <v>6</v>
      </c>
      <c r="J17" s="106">
        <v>3.5</v>
      </c>
      <c r="K17" s="106">
        <f t="shared" si="0"/>
        <v>5.116666666666667</v>
      </c>
      <c r="L17" s="30" t="str">
        <f t="shared" si="1"/>
        <v>Hỏng TN</v>
      </c>
      <c r="M17" s="30" t="s">
        <v>16</v>
      </c>
      <c r="N17" s="31"/>
      <c r="Q17" s="18" t="s">
        <v>389</v>
      </c>
    </row>
    <row r="18" spans="1:17" ht="18" customHeight="1" thickBot="1">
      <c r="A18" s="25">
        <v>9</v>
      </c>
      <c r="B18" s="238" t="s">
        <v>136</v>
      </c>
      <c r="C18" s="260" t="s">
        <v>156</v>
      </c>
      <c r="D18" s="240">
        <v>35921</v>
      </c>
      <c r="E18" s="241" t="s">
        <v>15</v>
      </c>
      <c r="F18" s="104" t="s">
        <v>10</v>
      </c>
      <c r="G18" s="109">
        <v>7.1</v>
      </c>
      <c r="H18" s="113">
        <v>6</v>
      </c>
      <c r="I18" s="113">
        <v>7.5</v>
      </c>
      <c r="J18" s="113">
        <v>8</v>
      </c>
      <c r="K18" s="113">
        <f t="shared" si="0"/>
        <v>7.466666666666666</v>
      </c>
      <c r="L18" s="32" t="str">
        <f t="shared" si="1"/>
        <v>Khá</v>
      </c>
      <c r="M18" s="105" t="s">
        <v>16</v>
      </c>
      <c r="N18" s="282"/>
      <c r="Q18" s="2" t="s">
        <v>389</v>
      </c>
    </row>
    <row r="19" ht="13.5" thickTop="1"/>
  </sheetData>
  <sheetProtection/>
  <mergeCells count="9">
    <mergeCell ref="A7:M7"/>
    <mergeCell ref="H1:N1"/>
    <mergeCell ref="A2:E2"/>
    <mergeCell ref="H2:N2"/>
    <mergeCell ref="A4:M4"/>
    <mergeCell ref="A5:M5"/>
    <mergeCell ref="A6:M6"/>
    <mergeCell ref="B9:C9"/>
    <mergeCell ref="A1:E1"/>
  </mergeCells>
  <printOptions/>
  <pageMargins left="0.2" right="0.2" top="0.25" bottom="0.2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O1" sqref="O1:R16384"/>
    </sheetView>
  </sheetViews>
  <sheetFormatPr defaultColWidth="9.140625" defaultRowHeight="12.75"/>
  <cols>
    <col min="1" max="1" width="4.140625" style="4" bestFit="1" customWidth="1"/>
    <col min="2" max="2" width="21.28125" style="2" bestFit="1" customWidth="1"/>
    <col min="3" max="3" width="8.8515625" style="2" bestFit="1" customWidth="1"/>
    <col min="4" max="4" width="13.00390625" style="3" bestFit="1" customWidth="1"/>
    <col min="5" max="5" width="9.57421875" style="2" customWidth="1"/>
    <col min="6" max="6" width="10.140625" style="2" bestFit="1" customWidth="1"/>
    <col min="7" max="7" width="8.421875" style="2" customWidth="1"/>
    <col min="8" max="8" width="10.57421875" style="2" bestFit="1" customWidth="1"/>
    <col min="9" max="9" width="8.421875" style="2" bestFit="1" customWidth="1"/>
    <col min="10" max="10" width="8.7109375" style="4" bestFit="1" customWidth="1"/>
    <col min="11" max="11" width="12.00390625" style="4" customWidth="1"/>
    <col min="12" max="12" width="10.7109375" style="2" bestFit="1" customWidth="1"/>
    <col min="13" max="13" width="9.57421875" style="2" customWidth="1"/>
    <col min="14" max="14" width="6.57421875" style="2" bestFit="1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110"/>
    </row>
    <row r="5" spans="1:14" s="1" customFormat="1" ht="19.5" customHeight="1">
      <c r="A5" s="324" t="s">
        <v>301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385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32" t="s">
        <v>396</v>
      </c>
      <c r="I9" s="333" t="s">
        <v>397</v>
      </c>
      <c r="J9" s="332" t="s">
        <v>398</v>
      </c>
      <c r="K9" s="301" t="s">
        <v>399</v>
      </c>
      <c r="L9" s="301" t="s">
        <v>400</v>
      </c>
      <c r="M9" s="36" t="s">
        <v>4</v>
      </c>
      <c r="N9" s="318" t="s">
        <v>407</v>
      </c>
      <c r="O9" s="300" t="s">
        <v>401</v>
      </c>
      <c r="P9" s="15" t="s">
        <v>402</v>
      </c>
    </row>
    <row r="10" spans="1:17" s="339" customFormat="1" ht="18" customHeight="1" thickTop="1">
      <c r="A10" s="354">
        <v>1</v>
      </c>
      <c r="B10" s="365" t="s">
        <v>226</v>
      </c>
      <c r="C10" s="250" t="s">
        <v>260</v>
      </c>
      <c r="D10" s="366">
        <v>36003</v>
      </c>
      <c r="E10" s="358" t="s">
        <v>15</v>
      </c>
      <c r="F10" s="185" t="s">
        <v>10</v>
      </c>
      <c r="G10" s="186">
        <v>6.5</v>
      </c>
      <c r="H10" s="199">
        <v>9</v>
      </c>
      <c r="I10" s="199">
        <v>8</v>
      </c>
      <c r="J10" s="199">
        <v>8</v>
      </c>
      <c r="K10" s="359">
        <f aca="true" t="shared" si="0" ref="K10:K27">(G10*3+I10+J10*2)/6</f>
        <v>7.25</v>
      </c>
      <c r="L10" s="360" t="str">
        <f aca="true" t="shared" si="1" ref="L10:L27">IF(OR(H10&lt;5,I10&lt;5,J10&lt;5),"Hỏng TN",IF(K10&gt;=8.95,"XS",IF(K10&gt;=7.95,"Giỏi",IF(K10&gt;=6.95,"Khá",IF(K10&gt;=5.95,"TB-Khá","TB")))))</f>
        <v>Khá</v>
      </c>
      <c r="M10" s="174" t="s">
        <v>11</v>
      </c>
      <c r="N10" s="283"/>
      <c r="Q10" s="339" t="s">
        <v>389</v>
      </c>
    </row>
    <row r="11" spans="1:17" s="179" customFormat="1" ht="18" customHeight="1">
      <c r="A11" s="151">
        <v>2</v>
      </c>
      <c r="B11" s="153" t="s">
        <v>276</v>
      </c>
      <c r="C11" s="243" t="s">
        <v>302</v>
      </c>
      <c r="D11" s="192">
        <v>35020</v>
      </c>
      <c r="E11" s="147" t="s">
        <v>15</v>
      </c>
      <c r="F11" s="244" t="s">
        <v>10</v>
      </c>
      <c r="G11" s="100">
        <v>6</v>
      </c>
      <c r="H11" s="100">
        <v>7.5</v>
      </c>
      <c r="I11" s="100">
        <v>7.5</v>
      </c>
      <c r="J11" s="100">
        <v>8</v>
      </c>
      <c r="K11" s="100">
        <f t="shared" si="0"/>
        <v>6.916666666666667</v>
      </c>
      <c r="L11" s="91" t="str">
        <f t="shared" si="1"/>
        <v>TB-Khá</v>
      </c>
      <c r="M11" s="91" t="s">
        <v>16</v>
      </c>
      <c r="N11" s="319"/>
      <c r="Q11" s="339" t="s">
        <v>389</v>
      </c>
    </row>
    <row r="12" spans="1:17" s="179" customFormat="1" ht="18" customHeight="1">
      <c r="A12" s="151">
        <v>3</v>
      </c>
      <c r="B12" s="194" t="s">
        <v>303</v>
      </c>
      <c r="C12" s="219" t="s">
        <v>79</v>
      </c>
      <c r="D12" s="192">
        <v>35582</v>
      </c>
      <c r="E12" s="246" t="s">
        <v>15</v>
      </c>
      <c r="F12" s="55" t="s">
        <v>10</v>
      </c>
      <c r="G12" s="100">
        <v>7.2</v>
      </c>
      <c r="H12" s="100">
        <v>8.5</v>
      </c>
      <c r="I12" s="100">
        <v>7</v>
      </c>
      <c r="J12" s="100">
        <v>9.3</v>
      </c>
      <c r="K12" s="100">
        <f t="shared" si="0"/>
        <v>7.866666666666667</v>
      </c>
      <c r="L12" s="91" t="str">
        <f t="shared" si="1"/>
        <v>Khá</v>
      </c>
      <c r="M12" s="91" t="s">
        <v>11</v>
      </c>
      <c r="N12" s="319"/>
      <c r="Q12" s="179" t="s">
        <v>389</v>
      </c>
    </row>
    <row r="13" spans="1:17" s="179" customFormat="1" ht="18" customHeight="1">
      <c r="A13" s="151">
        <v>4</v>
      </c>
      <c r="B13" s="196" t="s">
        <v>268</v>
      </c>
      <c r="C13" s="227" t="s">
        <v>23</v>
      </c>
      <c r="D13" s="53">
        <v>36148</v>
      </c>
      <c r="E13" s="147" t="s">
        <v>15</v>
      </c>
      <c r="F13" s="55" t="s">
        <v>10</v>
      </c>
      <c r="G13" s="100">
        <v>7.3</v>
      </c>
      <c r="H13" s="100">
        <v>9</v>
      </c>
      <c r="I13" s="100">
        <v>8</v>
      </c>
      <c r="J13" s="100">
        <v>9.7</v>
      </c>
      <c r="K13" s="100">
        <f t="shared" si="0"/>
        <v>8.216666666666667</v>
      </c>
      <c r="L13" s="91" t="str">
        <f t="shared" si="1"/>
        <v>Giỏi</v>
      </c>
      <c r="M13" s="91" t="s">
        <v>11</v>
      </c>
      <c r="N13" s="281"/>
      <c r="Q13" s="179" t="s">
        <v>389</v>
      </c>
    </row>
    <row r="14" spans="1:17" s="179" customFormat="1" ht="18" customHeight="1">
      <c r="A14" s="151">
        <v>5</v>
      </c>
      <c r="B14" s="194" t="s">
        <v>268</v>
      </c>
      <c r="C14" s="367" t="s">
        <v>304</v>
      </c>
      <c r="D14" s="244" t="s">
        <v>305</v>
      </c>
      <c r="E14" s="364" t="s">
        <v>15</v>
      </c>
      <c r="F14" s="55" t="s">
        <v>10</v>
      </c>
      <c r="G14" s="100">
        <v>7.5</v>
      </c>
      <c r="H14" s="100">
        <v>9</v>
      </c>
      <c r="I14" s="100">
        <v>8</v>
      </c>
      <c r="J14" s="100">
        <v>9.6</v>
      </c>
      <c r="K14" s="100">
        <f t="shared" si="0"/>
        <v>8.283333333333333</v>
      </c>
      <c r="L14" s="91" t="str">
        <f t="shared" si="1"/>
        <v>Giỏi</v>
      </c>
      <c r="M14" s="91" t="s">
        <v>11</v>
      </c>
      <c r="N14" s="281"/>
      <c r="Q14" s="179" t="s">
        <v>389</v>
      </c>
    </row>
    <row r="15" spans="1:17" s="179" customFormat="1" ht="18" customHeight="1">
      <c r="A15" s="151">
        <v>6</v>
      </c>
      <c r="B15" s="194" t="s">
        <v>306</v>
      </c>
      <c r="C15" s="219" t="s">
        <v>55</v>
      </c>
      <c r="D15" s="192">
        <v>35693</v>
      </c>
      <c r="E15" s="246" t="s">
        <v>15</v>
      </c>
      <c r="F15" s="55" t="s">
        <v>10</v>
      </c>
      <c r="G15" s="100">
        <v>6.3</v>
      </c>
      <c r="H15" s="100">
        <v>8.5</v>
      </c>
      <c r="I15" s="100">
        <v>7</v>
      </c>
      <c r="J15" s="100">
        <v>6.5</v>
      </c>
      <c r="K15" s="100">
        <f t="shared" si="0"/>
        <v>6.483333333333333</v>
      </c>
      <c r="L15" s="91" t="str">
        <f t="shared" si="1"/>
        <v>TB-Khá</v>
      </c>
      <c r="M15" s="91" t="s">
        <v>16</v>
      </c>
      <c r="N15" s="281"/>
      <c r="Q15" s="179" t="s">
        <v>389</v>
      </c>
    </row>
    <row r="16" spans="1:17" s="179" customFormat="1" ht="18" customHeight="1">
      <c r="A16" s="151">
        <v>7</v>
      </c>
      <c r="B16" s="188" t="s">
        <v>307</v>
      </c>
      <c r="C16" s="227" t="s">
        <v>308</v>
      </c>
      <c r="D16" s="155">
        <v>35334</v>
      </c>
      <c r="E16" s="147" t="s">
        <v>15</v>
      </c>
      <c r="F16" s="244" t="s">
        <v>10</v>
      </c>
      <c r="G16" s="100">
        <v>6.4</v>
      </c>
      <c r="H16" s="100">
        <v>8</v>
      </c>
      <c r="I16" s="100">
        <v>7</v>
      </c>
      <c r="J16" s="100">
        <v>8.5</v>
      </c>
      <c r="K16" s="100">
        <f t="shared" si="0"/>
        <v>7.2</v>
      </c>
      <c r="L16" s="91" t="str">
        <f t="shared" si="1"/>
        <v>Khá</v>
      </c>
      <c r="M16" s="91" t="s">
        <v>16</v>
      </c>
      <c r="N16" s="281"/>
      <c r="Q16" s="179" t="s">
        <v>389</v>
      </c>
    </row>
    <row r="17" spans="1:17" s="179" customFormat="1" ht="18" customHeight="1">
      <c r="A17" s="151">
        <v>8</v>
      </c>
      <c r="B17" s="153" t="s">
        <v>116</v>
      </c>
      <c r="C17" s="146" t="s">
        <v>309</v>
      </c>
      <c r="D17" s="53">
        <v>35252</v>
      </c>
      <c r="E17" s="368" t="s">
        <v>15</v>
      </c>
      <c r="F17" s="55" t="s">
        <v>10</v>
      </c>
      <c r="G17" s="100">
        <v>7.9</v>
      </c>
      <c r="H17" s="100">
        <v>9</v>
      </c>
      <c r="I17" s="100">
        <v>7</v>
      </c>
      <c r="J17" s="100">
        <v>9.8</v>
      </c>
      <c r="K17" s="100">
        <f t="shared" si="0"/>
        <v>8.383333333333335</v>
      </c>
      <c r="L17" s="91" t="str">
        <f t="shared" si="1"/>
        <v>Giỏi</v>
      </c>
      <c r="M17" s="91" t="s">
        <v>11</v>
      </c>
      <c r="N17" s="281"/>
      <c r="Q17" s="179" t="s">
        <v>389</v>
      </c>
    </row>
    <row r="18" spans="1:17" s="179" customFormat="1" ht="18" customHeight="1">
      <c r="A18" s="151">
        <v>9</v>
      </c>
      <c r="B18" s="194" t="s">
        <v>310</v>
      </c>
      <c r="C18" s="146" t="s">
        <v>284</v>
      </c>
      <c r="D18" s="192">
        <v>35650</v>
      </c>
      <c r="E18" s="246" t="s">
        <v>15</v>
      </c>
      <c r="F18" s="55" t="s">
        <v>10</v>
      </c>
      <c r="G18" s="100">
        <v>6.9</v>
      </c>
      <c r="H18" s="100">
        <v>8</v>
      </c>
      <c r="I18" s="100">
        <v>7</v>
      </c>
      <c r="J18" s="100">
        <v>9.5</v>
      </c>
      <c r="K18" s="100">
        <f t="shared" si="0"/>
        <v>7.783333333333334</v>
      </c>
      <c r="L18" s="91" t="str">
        <f t="shared" si="1"/>
        <v>Khá</v>
      </c>
      <c r="M18" s="91" t="s">
        <v>11</v>
      </c>
      <c r="N18" s="281"/>
      <c r="Q18" s="179" t="s">
        <v>389</v>
      </c>
    </row>
    <row r="19" spans="1:17" s="179" customFormat="1" ht="18" customHeight="1">
      <c r="A19" s="151">
        <v>10</v>
      </c>
      <c r="B19" s="194" t="s">
        <v>311</v>
      </c>
      <c r="C19" s="146" t="s">
        <v>15</v>
      </c>
      <c r="D19" s="192">
        <v>35802</v>
      </c>
      <c r="E19" s="246" t="s">
        <v>15</v>
      </c>
      <c r="F19" s="55" t="s">
        <v>10</v>
      </c>
      <c r="G19" s="100">
        <v>6.2</v>
      </c>
      <c r="H19" s="100">
        <v>8.5</v>
      </c>
      <c r="I19" s="100">
        <v>7</v>
      </c>
      <c r="J19" s="100">
        <v>8</v>
      </c>
      <c r="K19" s="100">
        <f t="shared" si="0"/>
        <v>6.933333333333334</v>
      </c>
      <c r="L19" s="91" t="str">
        <f t="shared" si="1"/>
        <v>TB-Khá</v>
      </c>
      <c r="M19" s="91" t="s">
        <v>16</v>
      </c>
      <c r="N19" s="281"/>
      <c r="Q19" s="179" t="s">
        <v>389</v>
      </c>
    </row>
    <row r="20" spans="1:17" ht="18" customHeight="1">
      <c r="A20" s="16">
        <v>11</v>
      </c>
      <c r="B20" s="47" t="s">
        <v>312</v>
      </c>
      <c r="C20" s="79" t="s">
        <v>203</v>
      </c>
      <c r="D20" s="45">
        <v>36075</v>
      </c>
      <c r="E20" s="49" t="s">
        <v>15</v>
      </c>
      <c r="F20" s="46" t="s">
        <v>10</v>
      </c>
      <c r="G20" s="28">
        <v>7</v>
      </c>
      <c r="H20" s="28">
        <v>8.5</v>
      </c>
      <c r="I20" s="28">
        <v>6.5</v>
      </c>
      <c r="J20" s="28">
        <v>7</v>
      </c>
      <c r="K20" s="28">
        <f t="shared" si="0"/>
        <v>6.916666666666667</v>
      </c>
      <c r="L20" s="29" t="str">
        <f t="shared" si="1"/>
        <v>TB-Khá</v>
      </c>
      <c r="M20" s="29" t="s">
        <v>11</v>
      </c>
      <c r="N20" s="281"/>
      <c r="Q20" s="2" t="s">
        <v>389</v>
      </c>
    </row>
    <row r="21" spans="1:17" ht="18" customHeight="1">
      <c r="A21" s="16">
        <v>12</v>
      </c>
      <c r="B21" s="153" t="s">
        <v>313</v>
      </c>
      <c r="C21" s="176" t="s">
        <v>142</v>
      </c>
      <c r="D21" s="244" t="s">
        <v>314</v>
      </c>
      <c r="E21" s="70" t="s">
        <v>15</v>
      </c>
      <c r="F21" s="55" t="s">
        <v>10</v>
      </c>
      <c r="G21" s="28">
        <v>7.7</v>
      </c>
      <c r="H21" s="28">
        <v>8</v>
      </c>
      <c r="I21" s="28">
        <v>7</v>
      </c>
      <c r="J21" s="28">
        <v>9.8</v>
      </c>
      <c r="K21" s="28">
        <f t="shared" si="0"/>
        <v>8.283333333333333</v>
      </c>
      <c r="L21" s="29" t="str">
        <f t="shared" si="1"/>
        <v>Giỏi</v>
      </c>
      <c r="M21" s="29" t="s">
        <v>11</v>
      </c>
      <c r="N21" s="281"/>
      <c r="Q21" s="2" t="s">
        <v>389</v>
      </c>
    </row>
    <row r="22" spans="1:17" s="179" customFormat="1" ht="18" customHeight="1">
      <c r="A22" s="151">
        <v>13</v>
      </c>
      <c r="B22" s="362" t="s">
        <v>129</v>
      </c>
      <c r="C22" s="201" t="s">
        <v>315</v>
      </c>
      <c r="D22" s="363">
        <v>35755</v>
      </c>
      <c r="E22" s="364" t="s">
        <v>15</v>
      </c>
      <c r="F22" s="55" t="s">
        <v>10</v>
      </c>
      <c r="G22" s="100">
        <v>7.2</v>
      </c>
      <c r="H22" s="100">
        <v>7</v>
      </c>
      <c r="I22" s="100">
        <v>7</v>
      </c>
      <c r="J22" s="100">
        <v>9</v>
      </c>
      <c r="K22" s="100">
        <f t="shared" si="0"/>
        <v>7.766666666666667</v>
      </c>
      <c r="L22" s="91" t="str">
        <f t="shared" si="1"/>
        <v>Khá</v>
      </c>
      <c r="M22" s="91" t="s">
        <v>11</v>
      </c>
      <c r="N22" s="281"/>
      <c r="Q22" s="179" t="s">
        <v>389</v>
      </c>
    </row>
    <row r="23" spans="1:17" ht="18" customHeight="1">
      <c r="A23" s="16">
        <v>14</v>
      </c>
      <c r="B23" s="182" t="s">
        <v>316</v>
      </c>
      <c r="C23" s="80" t="s">
        <v>148</v>
      </c>
      <c r="D23" s="183">
        <v>36079</v>
      </c>
      <c r="E23" s="74" t="s">
        <v>15</v>
      </c>
      <c r="F23" s="46" t="s">
        <v>10</v>
      </c>
      <c r="G23" s="28">
        <v>6.4</v>
      </c>
      <c r="H23" s="28">
        <v>7</v>
      </c>
      <c r="I23" s="28">
        <v>7</v>
      </c>
      <c r="J23" s="28">
        <v>7</v>
      </c>
      <c r="K23" s="28">
        <f t="shared" si="0"/>
        <v>6.7</v>
      </c>
      <c r="L23" s="29" t="str">
        <f t="shared" si="1"/>
        <v>TB-Khá</v>
      </c>
      <c r="M23" s="29" t="s">
        <v>11</v>
      </c>
      <c r="N23" s="281"/>
      <c r="Q23" s="2" t="s">
        <v>389</v>
      </c>
    </row>
    <row r="24" spans="1:17" ht="18" customHeight="1">
      <c r="A24" s="16">
        <v>15</v>
      </c>
      <c r="B24" s="182" t="s">
        <v>209</v>
      </c>
      <c r="C24" s="80" t="s">
        <v>149</v>
      </c>
      <c r="D24" s="183">
        <v>32827</v>
      </c>
      <c r="E24" s="74" t="s">
        <v>15</v>
      </c>
      <c r="F24" s="46" t="s">
        <v>10</v>
      </c>
      <c r="G24" s="28">
        <v>7.6</v>
      </c>
      <c r="H24" s="28">
        <v>9</v>
      </c>
      <c r="I24" s="28">
        <v>7.5</v>
      </c>
      <c r="J24" s="28">
        <v>9.5</v>
      </c>
      <c r="K24" s="28">
        <f t="shared" si="0"/>
        <v>8.216666666666667</v>
      </c>
      <c r="L24" s="29" t="str">
        <f t="shared" si="1"/>
        <v>Giỏi</v>
      </c>
      <c r="M24" s="29" t="s">
        <v>111</v>
      </c>
      <c r="N24" s="281"/>
      <c r="Q24" s="2" t="s">
        <v>389</v>
      </c>
    </row>
    <row r="25" spans="1:17" ht="18" customHeight="1">
      <c r="A25" s="16">
        <v>16</v>
      </c>
      <c r="B25" s="182" t="s">
        <v>317</v>
      </c>
      <c r="C25" s="79" t="s">
        <v>318</v>
      </c>
      <c r="D25" s="183">
        <v>34935</v>
      </c>
      <c r="E25" s="49" t="s">
        <v>15</v>
      </c>
      <c r="F25" s="46" t="s">
        <v>10</v>
      </c>
      <c r="G25" s="28">
        <v>7</v>
      </c>
      <c r="H25" s="28">
        <v>9</v>
      </c>
      <c r="I25" s="28">
        <v>5.5</v>
      </c>
      <c r="J25" s="28">
        <v>9</v>
      </c>
      <c r="K25" s="28">
        <f t="shared" si="0"/>
        <v>7.416666666666667</v>
      </c>
      <c r="L25" s="29" t="str">
        <f t="shared" si="1"/>
        <v>Khá</v>
      </c>
      <c r="M25" s="29" t="s">
        <v>11</v>
      </c>
      <c r="N25" s="281"/>
      <c r="Q25" s="2" t="s">
        <v>389</v>
      </c>
    </row>
    <row r="26" spans="1:17" s="331" customFormat="1" ht="18" customHeight="1">
      <c r="A26" s="221">
        <v>17</v>
      </c>
      <c r="B26" s="161" t="s">
        <v>240</v>
      </c>
      <c r="C26" s="162" t="s">
        <v>243</v>
      </c>
      <c r="D26" s="163">
        <v>35375</v>
      </c>
      <c r="E26" s="33" t="s">
        <v>15</v>
      </c>
      <c r="F26" s="164" t="s">
        <v>10</v>
      </c>
      <c r="G26" s="142">
        <v>6.5</v>
      </c>
      <c r="H26" s="142">
        <v>9</v>
      </c>
      <c r="I26" s="142">
        <v>5.5</v>
      </c>
      <c r="J26" s="142">
        <v>8.5</v>
      </c>
      <c r="K26" s="142">
        <f t="shared" si="0"/>
        <v>7</v>
      </c>
      <c r="L26" s="338" t="str">
        <f t="shared" si="1"/>
        <v>Khá</v>
      </c>
      <c r="M26" s="29" t="s">
        <v>16</v>
      </c>
      <c r="N26" s="292"/>
      <c r="Q26" s="331" t="s">
        <v>389</v>
      </c>
    </row>
    <row r="27" spans="1:17" ht="18" customHeight="1" thickBot="1">
      <c r="A27" s="25">
        <v>18</v>
      </c>
      <c r="B27" s="222" t="s">
        <v>319</v>
      </c>
      <c r="C27" s="81" t="s">
        <v>160</v>
      </c>
      <c r="D27" s="181">
        <v>35314</v>
      </c>
      <c r="E27" s="83" t="s">
        <v>15</v>
      </c>
      <c r="F27" s="84" t="s">
        <v>10</v>
      </c>
      <c r="G27" s="113">
        <v>6.6</v>
      </c>
      <c r="H27" s="113">
        <v>9</v>
      </c>
      <c r="I27" s="113">
        <v>6</v>
      </c>
      <c r="J27" s="113">
        <v>7.5</v>
      </c>
      <c r="K27" s="113">
        <f t="shared" si="0"/>
        <v>6.8</v>
      </c>
      <c r="L27" s="32" t="str">
        <f t="shared" si="1"/>
        <v>TB-Khá</v>
      </c>
      <c r="M27" s="32" t="s">
        <v>16</v>
      </c>
      <c r="N27" s="282"/>
      <c r="Q27" s="2" t="s">
        <v>389</v>
      </c>
    </row>
    <row r="28" ht="13.5" thickTop="1"/>
  </sheetData>
  <sheetProtection/>
  <mergeCells count="9">
    <mergeCell ref="A7:M7"/>
    <mergeCell ref="B9:C9"/>
    <mergeCell ref="H1:N1"/>
    <mergeCell ref="A2:E2"/>
    <mergeCell ref="H2:N2"/>
    <mergeCell ref="A4:M4"/>
    <mergeCell ref="A5:M5"/>
    <mergeCell ref="A6:M6"/>
    <mergeCell ref="A1:E1"/>
  </mergeCells>
  <printOptions/>
  <pageMargins left="0.45" right="0.2" top="0.25" bottom="0.25" header="0.3" footer="0.3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N1" sqref="N1:Q16384"/>
    </sheetView>
  </sheetViews>
  <sheetFormatPr defaultColWidth="9.140625" defaultRowHeight="12.75"/>
  <cols>
    <col min="1" max="1" width="4.7109375" style="4" customWidth="1"/>
    <col min="2" max="2" width="16.57421875" style="2" customWidth="1"/>
    <col min="3" max="3" width="7.7109375" style="2" bestFit="1" customWidth="1"/>
    <col min="4" max="4" width="14.7109375" style="3" customWidth="1"/>
    <col min="5" max="5" width="11.140625" style="2" customWidth="1"/>
    <col min="6" max="6" width="13.7109375" style="2" customWidth="1"/>
    <col min="7" max="7" width="11.421875" style="2" bestFit="1" customWidth="1"/>
    <col min="8" max="8" width="10.57421875" style="2" bestFit="1" customWidth="1"/>
    <col min="9" max="9" width="10.57421875" style="4" bestFit="1" customWidth="1"/>
    <col min="10" max="10" width="12.00390625" style="4" customWidth="1"/>
    <col min="11" max="11" width="11.8515625" style="2" customWidth="1"/>
    <col min="12" max="13" width="9.57421875" style="2" customWidth="1"/>
    <col min="14" max="14" width="8.28125" style="2" hidden="1" customWidth="1"/>
    <col min="15" max="15" width="8.140625" style="2" hidden="1" customWidth="1"/>
    <col min="16" max="16" width="2.8515625" style="2" hidden="1" customWidth="1"/>
    <col min="17" max="17" width="0" style="2" hidden="1" customWidth="1"/>
    <col min="18" max="16384" width="9.140625" style="2" customWidth="1"/>
  </cols>
  <sheetData>
    <row r="1" spans="1:15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299"/>
      <c r="O1" s="299"/>
    </row>
    <row r="2" spans="1:15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299"/>
      <c r="O2" s="299"/>
    </row>
    <row r="3" spans="1:15" ht="15">
      <c r="A3" s="10"/>
      <c r="B3" s="10"/>
      <c r="C3" s="10"/>
      <c r="D3" s="17"/>
      <c r="N3" s="11"/>
      <c r="O3" s="11"/>
    </row>
    <row r="4" spans="1:13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13" s="1" customFormat="1" ht="19.5" customHeight="1">
      <c r="A5" s="324" t="s">
        <v>124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15"/>
    </row>
    <row r="6" spans="1:13" s="1" customFormat="1" ht="17.25" customHeight="1">
      <c r="A6" s="324" t="s">
        <v>385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15"/>
    </row>
    <row r="7" spans="1:13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16"/>
    </row>
    <row r="8" spans="1:10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12"/>
    </row>
    <row r="9" spans="1:15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32" t="s">
        <v>396</v>
      </c>
      <c r="I9" s="332" t="s">
        <v>409</v>
      </c>
      <c r="J9" s="301" t="s">
        <v>399</v>
      </c>
      <c r="K9" s="301" t="s">
        <v>400</v>
      </c>
      <c r="L9" s="36" t="s">
        <v>4</v>
      </c>
      <c r="M9" s="318" t="s">
        <v>407</v>
      </c>
      <c r="N9" s="300" t="s">
        <v>401</v>
      </c>
      <c r="O9" s="15" t="s">
        <v>402</v>
      </c>
    </row>
    <row r="10" spans="1:13" s="339" customFormat="1" ht="18" customHeight="1" thickTop="1">
      <c r="A10" s="354">
        <v>1</v>
      </c>
      <c r="B10" s="206" t="s">
        <v>120</v>
      </c>
      <c r="C10" s="115" t="s">
        <v>119</v>
      </c>
      <c r="D10" s="136">
        <v>35827</v>
      </c>
      <c r="E10" s="126" t="s">
        <v>15</v>
      </c>
      <c r="F10" s="117" t="s">
        <v>10</v>
      </c>
      <c r="G10" s="61">
        <v>7.9</v>
      </c>
      <c r="H10" s="199">
        <v>9</v>
      </c>
      <c r="I10" s="199">
        <v>8.78</v>
      </c>
      <c r="J10" s="359">
        <f>(G10*3+I10*2)/5</f>
        <v>8.252</v>
      </c>
      <c r="K10" s="360" t="str">
        <f>IF(OR(H10&lt;5,I10&lt;5),"Hỏng TN",IF(J10&gt;=8.95,"XS",IF(J10&gt;=7.95,"Giỏi",IF(J10&gt;=6.95,"Khá",IF(J10&gt;=5.95,"TB-Khá","TB")))))</f>
        <v>Giỏi</v>
      </c>
      <c r="L10" s="174" t="s">
        <v>11</v>
      </c>
      <c r="M10" s="283"/>
    </row>
    <row r="11" spans="1:16" s="179" customFormat="1" ht="18" customHeight="1">
      <c r="A11" s="151">
        <v>2</v>
      </c>
      <c r="B11" s="210" t="s">
        <v>121</v>
      </c>
      <c r="C11" s="137" t="s">
        <v>122</v>
      </c>
      <c r="D11" s="138">
        <v>33907</v>
      </c>
      <c r="E11" s="138" t="s">
        <v>15</v>
      </c>
      <c r="F11" s="139" t="s">
        <v>10</v>
      </c>
      <c r="G11" s="62">
        <v>7</v>
      </c>
      <c r="H11" s="100">
        <v>6</v>
      </c>
      <c r="I11" s="100">
        <v>7.76</v>
      </c>
      <c r="J11" s="100">
        <f>(G11*3+I11*2)/5</f>
        <v>7.303999999999999</v>
      </c>
      <c r="K11" s="91" t="str">
        <f>IF(OR(H11&lt;5,I11&lt;5),"Hỏng TN",IF(J11&gt;=8.95,"XS",IF(J11&gt;=7.95,"Giỏi",IF(J11&gt;=6.95,"Khá",IF(J11&gt;=5.95,"TB-Khá","TB")))))</f>
        <v>Khá</v>
      </c>
      <c r="L11" s="91" t="s">
        <v>16</v>
      </c>
      <c r="M11" s="319"/>
      <c r="P11" s="339"/>
    </row>
    <row r="12" spans="1:13" s="179" customFormat="1" ht="18" customHeight="1" thickBot="1">
      <c r="A12" s="152">
        <v>3</v>
      </c>
      <c r="B12" s="258" t="s">
        <v>116</v>
      </c>
      <c r="C12" s="140" t="s">
        <v>123</v>
      </c>
      <c r="D12" s="143">
        <v>36442</v>
      </c>
      <c r="E12" s="131" t="s">
        <v>15</v>
      </c>
      <c r="F12" s="141" t="s">
        <v>10</v>
      </c>
      <c r="G12" s="65">
        <v>7</v>
      </c>
      <c r="H12" s="109">
        <v>7</v>
      </c>
      <c r="I12" s="109">
        <v>7.82</v>
      </c>
      <c r="J12" s="109">
        <f>(G12*3+I12*2)/5</f>
        <v>7.328</v>
      </c>
      <c r="K12" s="105" t="str">
        <f>IF(OR(H12&lt;5,I12&lt;5),"Hỏng TN",IF(J12&gt;=8.95,"XS",IF(J12&gt;=7.95,"Giỏi",IF(J12&gt;=6.95,"Khá",IF(J12&gt;=5.95,"TB-Khá","TB")))))</f>
        <v>Khá</v>
      </c>
      <c r="L12" s="105" t="s">
        <v>11</v>
      </c>
      <c r="M12" s="369"/>
    </row>
    <row r="13" ht="13.5" thickTop="1"/>
  </sheetData>
  <sheetProtection/>
  <mergeCells count="9">
    <mergeCell ref="A7:L7"/>
    <mergeCell ref="B9:C9"/>
    <mergeCell ref="A4:M4"/>
    <mergeCell ref="H1:M1"/>
    <mergeCell ref="A2:E2"/>
    <mergeCell ref="H2:M2"/>
    <mergeCell ref="A5:L5"/>
    <mergeCell ref="A6:L6"/>
    <mergeCell ref="A1:E1"/>
  </mergeCells>
  <printOptions/>
  <pageMargins left="0.2" right="0.2" top="0.25" bottom="0.25" header="0.3" footer="0.3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.140625" style="4" bestFit="1" customWidth="1"/>
    <col min="2" max="2" width="14.7109375" style="2" customWidth="1"/>
    <col min="3" max="3" width="8.8515625" style="2" bestFit="1" customWidth="1"/>
    <col min="4" max="4" width="13.00390625" style="3" bestFit="1" customWidth="1"/>
    <col min="5" max="5" width="11.140625" style="2" customWidth="1"/>
    <col min="6" max="6" width="10.140625" style="2" bestFit="1" customWidth="1"/>
    <col min="7" max="7" width="11.421875" style="2" bestFit="1" customWidth="1"/>
    <col min="8" max="8" width="10.57421875" style="2" bestFit="1" customWidth="1"/>
    <col min="9" max="9" width="8.421875" style="2" bestFit="1" customWidth="1"/>
    <col min="10" max="10" width="8.7109375" style="4" bestFit="1" customWidth="1"/>
    <col min="11" max="11" width="12.00390625" style="4" customWidth="1"/>
    <col min="12" max="12" width="10.7109375" style="2" bestFit="1" customWidth="1"/>
    <col min="13" max="13" width="9.57421875" style="2" customWidth="1"/>
    <col min="14" max="14" width="6.57421875" style="2" bestFit="1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24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110"/>
    </row>
    <row r="5" spans="1:14" s="1" customFormat="1" ht="19.5" customHeight="1">
      <c r="A5" s="324" t="s">
        <v>382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381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32" t="s">
        <v>396</v>
      </c>
      <c r="I9" s="333" t="s">
        <v>397</v>
      </c>
      <c r="J9" s="332" t="s">
        <v>398</v>
      </c>
      <c r="K9" s="301" t="s">
        <v>399</v>
      </c>
      <c r="L9" s="301" t="s">
        <v>400</v>
      </c>
      <c r="M9" s="36" t="s">
        <v>4</v>
      </c>
      <c r="N9" s="318" t="s">
        <v>407</v>
      </c>
      <c r="O9" s="300" t="s">
        <v>401</v>
      </c>
      <c r="P9" s="15" t="s">
        <v>402</v>
      </c>
    </row>
    <row r="10" spans="1:17" s="341" customFormat="1" ht="18" customHeight="1" thickTop="1">
      <c r="A10" s="386">
        <v>1</v>
      </c>
      <c r="B10" s="387" t="s">
        <v>41</v>
      </c>
      <c r="C10" s="388" t="s">
        <v>275</v>
      </c>
      <c r="D10" s="389">
        <v>35917</v>
      </c>
      <c r="E10" s="390" t="s">
        <v>7</v>
      </c>
      <c r="F10" s="391" t="s">
        <v>10</v>
      </c>
      <c r="G10" s="256">
        <v>7.1</v>
      </c>
      <c r="H10" s="351"/>
      <c r="I10" s="351"/>
      <c r="J10" s="351"/>
      <c r="K10" s="352">
        <f>(G10*3+I10+J10*2)/6</f>
        <v>3.5499999999999994</v>
      </c>
      <c r="L10" s="353" t="str">
        <f>IF(OR(H10&lt;5,I10&lt;5,J10&lt;5),"Hỏng TN",IF(K10&gt;=8.95,"XS",IF(K10&gt;=7.95,"Giỏi",IF(K10&gt;=6.95,"Khá",IF(K10&gt;=5.95,"TB-Khá","TB")))))</f>
        <v>Hỏng TN</v>
      </c>
      <c r="M10" s="169" t="s">
        <v>11</v>
      </c>
      <c r="N10" s="276"/>
      <c r="Q10" s="341" t="s">
        <v>389</v>
      </c>
    </row>
    <row r="11" spans="1:17" s="179" customFormat="1" ht="18" customHeight="1">
      <c r="A11" s="371">
        <v>2</v>
      </c>
      <c r="B11" s="149" t="s">
        <v>276</v>
      </c>
      <c r="C11" s="76" t="s">
        <v>277</v>
      </c>
      <c r="D11" s="77">
        <v>35860</v>
      </c>
      <c r="E11" s="70" t="s">
        <v>15</v>
      </c>
      <c r="F11" s="218" t="s">
        <v>10</v>
      </c>
      <c r="G11" s="62">
        <v>8</v>
      </c>
      <c r="H11" s="100">
        <v>6.5</v>
      </c>
      <c r="I11" s="100">
        <v>7.3</v>
      </c>
      <c r="J11" s="100">
        <v>8.8</v>
      </c>
      <c r="K11" s="100">
        <f>(G11*3+I11+J11*2)/6</f>
        <v>8.15</v>
      </c>
      <c r="L11" s="91" t="str">
        <f>IF(OR(H11&lt;5,I11&lt;5,J11&lt;5),"Hỏng TN",IF(K11&gt;=8.95,"XS",IF(K11&gt;=7.95,"Giỏi",IF(K11&gt;=6.95,"Khá",IF(K11&gt;=5.95,"TB-Khá","TB")))))</f>
        <v>Giỏi</v>
      </c>
      <c r="M11" s="142" t="s">
        <v>11</v>
      </c>
      <c r="N11" s="319"/>
      <c r="Q11" s="339" t="s">
        <v>389</v>
      </c>
    </row>
    <row r="12" spans="1:17" s="179" customFormat="1" ht="18" customHeight="1">
      <c r="A12" s="371">
        <v>3</v>
      </c>
      <c r="B12" s="182" t="s">
        <v>278</v>
      </c>
      <c r="C12" s="76" t="s">
        <v>99</v>
      </c>
      <c r="D12" s="183">
        <v>29363</v>
      </c>
      <c r="E12" s="70" t="s">
        <v>15</v>
      </c>
      <c r="F12" s="218" t="s">
        <v>10</v>
      </c>
      <c r="G12" s="62">
        <v>8.5</v>
      </c>
      <c r="H12" s="100">
        <v>8</v>
      </c>
      <c r="I12" s="100">
        <v>5</v>
      </c>
      <c r="J12" s="100">
        <v>9.1</v>
      </c>
      <c r="K12" s="100">
        <f>(G12*3+I12+J12*2)/6</f>
        <v>8.116666666666667</v>
      </c>
      <c r="L12" s="91" t="str">
        <f>IF(OR(H12&lt;5,I12&lt;5,J12&lt;5),"Hỏng TN",IF(K12&gt;=8.95,"XS",IF(K12&gt;=7.95,"Giỏi",IF(K12&gt;=6.95,"Khá",IF(K12&gt;=5.95,"TB-Khá","TB")))))</f>
        <v>Giỏi</v>
      </c>
      <c r="M12" s="142" t="s">
        <v>11</v>
      </c>
      <c r="N12" s="319"/>
      <c r="Q12" s="179" t="s">
        <v>389</v>
      </c>
    </row>
    <row r="13" spans="1:17" s="179" customFormat="1" ht="18" customHeight="1" thickBot="1">
      <c r="A13" s="372">
        <v>4</v>
      </c>
      <c r="B13" s="222" t="s">
        <v>279</v>
      </c>
      <c r="C13" s="223" t="s">
        <v>210</v>
      </c>
      <c r="D13" s="224">
        <v>35897</v>
      </c>
      <c r="E13" s="225" t="s">
        <v>15</v>
      </c>
      <c r="F13" s="226" t="s">
        <v>10</v>
      </c>
      <c r="G13" s="65">
        <v>7.3</v>
      </c>
      <c r="H13" s="109">
        <v>8</v>
      </c>
      <c r="I13" s="109">
        <v>6.5</v>
      </c>
      <c r="J13" s="109">
        <v>8</v>
      </c>
      <c r="K13" s="109">
        <f>(G13*3+I13+J13*2)/6</f>
        <v>7.3999999999999995</v>
      </c>
      <c r="L13" s="105" t="str">
        <f>IF(OR(H13&lt;5,I13&lt;5,J13&lt;5),"Hỏng TN",IF(K13&gt;=8.95,"XS",IF(K13&gt;=7.95,"Giỏi",IF(K13&gt;=6.95,"Khá",IF(K13&gt;=5.95,"TB-Khá","TB")))))</f>
        <v>Khá</v>
      </c>
      <c r="M13" s="133" t="s">
        <v>11</v>
      </c>
      <c r="N13" s="282"/>
      <c r="Q13" s="179" t="s">
        <v>389</v>
      </c>
    </row>
    <row r="14" ht="13.5" thickTop="1"/>
  </sheetData>
  <sheetProtection/>
  <mergeCells count="9">
    <mergeCell ref="A7:M7"/>
    <mergeCell ref="B9:C9"/>
    <mergeCell ref="H1:N1"/>
    <mergeCell ref="A2:E2"/>
    <mergeCell ref="H2:N2"/>
    <mergeCell ref="A4:M4"/>
    <mergeCell ref="A5:M5"/>
    <mergeCell ref="A6:M6"/>
    <mergeCell ref="A1:E1"/>
  </mergeCells>
  <printOptions/>
  <pageMargins left="0.45" right="0.2" top="0.25" bottom="0.25" header="0.3" footer="0.3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O1" sqref="O1:R16384"/>
    </sheetView>
  </sheetViews>
  <sheetFormatPr defaultColWidth="9.140625" defaultRowHeight="12.75"/>
  <cols>
    <col min="1" max="1" width="4.140625" style="4" bestFit="1" customWidth="1"/>
    <col min="2" max="2" width="16.421875" style="2" customWidth="1"/>
    <col min="3" max="3" width="8.8515625" style="2" bestFit="1" customWidth="1"/>
    <col min="4" max="4" width="13.00390625" style="3" bestFit="1" customWidth="1"/>
    <col min="5" max="5" width="11.140625" style="2" customWidth="1"/>
    <col min="6" max="6" width="10.140625" style="2" bestFit="1" customWidth="1"/>
    <col min="7" max="7" width="11.421875" style="2" bestFit="1" customWidth="1"/>
    <col min="8" max="8" width="10.57421875" style="2" bestFit="1" customWidth="1"/>
    <col min="9" max="9" width="8.421875" style="2" bestFit="1" customWidth="1"/>
    <col min="10" max="10" width="8.7109375" style="4" bestFit="1" customWidth="1"/>
    <col min="11" max="11" width="12.00390625" style="4" customWidth="1"/>
    <col min="12" max="12" width="10.7109375" style="2" bestFit="1" customWidth="1"/>
    <col min="13" max="13" width="9.57421875" style="2" customWidth="1"/>
    <col min="14" max="14" width="6.57421875" style="2" bestFit="1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24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110"/>
    </row>
    <row r="5" spans="1:14" s="1" customFormat="1" ht="19.5" customHeight="1">
      <c r="A5" s="324" t="s">
        <v>380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381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13" t="s">
        <v>6</v>
      </c>
      <c r="B9" s="328" t="s">
        <v>1</v>
      </c>
      <c r="C9" s="329"/>
      <c r="D9" s="14" t="s">
        <v>2</v>
      </c>
      <c r="E9" s="112" t="s">
        <v>8</v>
      </c>
      <c r="F9" s="14" t="s">
        <v>3</v>
      </c>
      <c r="G9" s="278" t="s">
        <v>5</v>
      </c>
      <c r="H9" s="332" t="s">
        <v>396</v>
      </c>
      <c r="I9" s="333" t="s">
        <v>397</v>
      </c>
      <c r="J9" s="332" t="s">
        <v>398</v>
      </c>
      <c r="K9" s="332" t="s">
        <v>399</v>
      </c>
      <c r="L9" s="332" t="s">
        <v>400</v>
      </c>
      <c r="M9" s="14" t="s">
        <v>4</v>
      </c>
      <c r="N9" s="334" t="s">
        <v>407</v>
      </c>
      <c r="O9" s="300" t="s">
        <v>401</v>
      </c>
      <c r="P9" s="15" t="s">
        <v>402</v>
      </c>
    </row>
    <row r="10" spans="1:17" s="339" customFormat="1" ht="18" customHeight="1" thickTop="1">
      <c r="A10" s="370">
        <v>1</v>
      </c>
      <c r="B10" s="128" t="s">
        <v>116</v>
      </c>
      <c r="C10" s="134" t="s">
        <v>117</v>
      </c>
      <c r="D10" s="126">
        <v>35922</v>
      </c>
      <c r="E10" s="126" t="s">
        <v>15</v>
      </c>
      <c r="F10" s="127" t="s">
        <v>10</v>
      </c>
      <c r="G10" s="61">
        <v>7.6</v>
      </c>
      <c r="H10" s="199">
        <v>7</v>
      </c>
      <c r="I10" s="199">
        <v>6.8</v>
      </c>
      <c r="J10" s="199">
        <v>8.1</v>
      </c>
      <c r="K10" s="199">
        <f>(G10*3+I10+J10*2)/6</f>
        <v>7.633333333333333</v>
      </c>
      <c r="L10" s="174" t="str">
        <f>IF(OR(H10&lt;5,I10&lt;5,J10&lt;5),"Hỏng TN",IF(K10&gt;=8.95,"XS",IF(K10&gt;=7.95,"Giỏi",IF(K10&gt;=6.95,"Khá",IF(K10&gt;=5.95,"TB-Khá","TB")))))</f>
        <v>Khá</v>
      </c>
      <c r="M10" s="291" t="s">
        <v>11</v>
      </c>
      <c r="N10" s="283"/>
      <c r="Q10" s="339" t="s">
        <v>389</v>
      </c>
    </row>
    <row r="11" spans="1:17" s="179" customFormat="1" ht="18" customHeight="1" thickBot="1">
      <c r="A11" s="372">
        <v>2</v>
      </c>
      <c r="B11" s="130" t="s">
        <v>118</v>
      </c>
      <c r="C11" s="135" t="s">
        <v>119</v>
      </c>
      <c r="D11" s="131">
        <v>36005</v>
      </c>
      <c r="E11" s="131" t="s">
        <v>15</v>
      </c>
      <c r="F11" s="132" t="s">
        <v>10</v>
      </c>
      <c r="G11" s="65">
        <v>7.1</v>
      </c>
      <c r="H11" s="109">
        <v>8</v>
      </c>
      <c r="I11" s="109">
        <v>6.5</v>
      </c>
      <c r="J11" s="109">
        <v>8.2</v>
      </c>
      <c r="K11" s="373">
        <f>(G11*3+I11+J11*2)/6</f>
        <v>7.366666666666666</v>
      </c>
      <c r="L11" s="374" t="str">
        <f>IF(OR(H11&lt;5,I11&lt;5,J11&lt;5),"Hỏng TN",IF(K11&gt;=8.95,"XS",IF(K11&gt;=7.95,"Giỏi",IF(K11&gt;=6.95,"Khá",IF(K11&gt;=5.95,"TB-Khá","TB")))))</f>
        <v>Khá</v>
      </c>
      <c r="M11" s="375" t="s">
        <v>11</v>
      </c>
      <c r="N11" s="369"/>
      <c r="Q11" s="339" t="s">
        <v>389</v>
      </c>
    </row>
    <row r="12" ht="13.5" thickTop="1"/>
  </sheetData>
  <sheetProtection/>
  <mergeCells count="9">
    <mergeCell ref="A7:M7"/>
    <mergeCell ref="H1:N1"/>
    <mergeCell ref="A2:E2"/>
    <mergeCell ref="H2:N2"/>
    <mergeCell ref="A4:M4"/>
    <mergeCell ref="A5:M5"/>
    <mergeCell ref="A6:M6"/>
    <mergeCell ref="B9:C9"/>
    <mergeCell ref="A1:E1"/>
  </mergeCells>
  <printOptions/>
  <pageMargins left="0.45" right="0.2" top="0.25" bottom="0.2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7109375" style="4" customWidth="1"/>
    <col min="2" max="2" width="13.421875" style="2" customWidth="1"/>
    <col min="3" max="3" width="7.7109375" style="2" bestFit="1" customWidth="1"/>
    <col min="4" max="4" width="13.140625" style="3" customWidth="1"/>
    <col min="5" max="5" width="11.140625" style="2" customWidth="1"/>
    <col min="6" max="6" width="10.140625" style="2" customWidth="1"/>
    <col min="7" max="7" width="11.421875" style="2" bestFit="1" customWidth="1"/>
    <col min="8" max="9" width="10.57421875" style="2" bestFit="1" customWidth="1"/>
    <col min="10" max="10" width="10.57421875" style="4" bestFit="1" customWidth="1"/>
    <col min="11" max="11" width="12.00390625" style="4" customWidth="1"/>
    <col min="12" max="12" width="11.8515625" style="2" customWidth="1"/>
    <col min="13" max="14" width="9.57421875" style="2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24.7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4" s="1" customFormat="1" ht="19.5" customHeight="1">
      <c r="A5" s="324" t="s">
        <v>248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376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01" t="s">
        <v>396</v>
      </c>
      <c r="I9" s="306" t="s">
        <v>397</v>
      </c>
      <c r="J9" s="301" t="s">
        <v>398</v>
      </c>
      <c r="K9" s="301" t="s">
        <v>399</v>
      </c>
      <c r="L9" s="301" t="s">
        <v>400</v>
      </c>
      <c r="M9" s="35" t="s">
        <v>4</v>
      </c>
      <c r="N9" s="318" t="s">
        <v>407</v>
      </c>
      <c r="O9" s="300" t="s">
        <v>401</v>
      </c>
      <c r="P9" s="15" t="s">
        <v>402</v>
      </c>
    </row>
    <row r="10" spans="1:17" s="7" customFormat="1" ht="18" customHeight="1" thickBot="1" thickTop="1">
      <c r="A10" s="302">
        <v>1</v>
      </c>
      <c r="B10" s="285" t="s">
        <v>246</v>
      </c>
      <c r="C10" s="286" t="s">
        <v>247</v>
      </c>
      <c r="D10" s="202">
        <v>36385</v>
      </c>
      <c r="E10" s="203" t="s">
        <v>15</v>
      </c>
      <c r="F10" s="204" t="s">
        <v>17</v>
      </c>
      <c r="G10" s="123">
        <v>7</v>
      </c>
      <c r="H10" s="314">
        <v>5</v>
      </c>
      <c r="I10" s="308">
        <v>5.3</v>
      </c>
      <c r="J10" s="307">
        <v>7</v>
      </c>
      <c r="K10" s="304">
        <f>(G10*3+I10+J10*2)/6</f>
        <v>6.716666666666666</v>
      </c>
      <c r="L10" s="342" t="str">
        <f>IF(OR(H10&lt;5,I10&lt;5,J10&lt;5),"Hỏng TN",IF(K10&gt;=8.95,"XS",IF(K10&gt;=7.95,"Giỏi",IF(K10&gt;=6.95,"Khá",IF(K10&gt;=5.95,"TB-Khá","TB")))))</f>
        <v>TB-Khá</v>
      </c>
      <c r="M10" s="335" t="s">
        <v>11</v>
      </c>
      <c r="N10" s="284"/>
      <c r="Q10" s="7" t="s">
        <v>389</v>
      </c>
    </row>
    <row r="11" ht="13.5" thickTop="1"/>
  </sheetData>
  <sheetProtection/>
  <mergeCells count="9">
    <mergeCell ref="H1:N1"/>
    <mergeCell ref="H2:N2"/>
    <mergeCell ref="A4:N4"/>
    <mergeCell ref="A7:M7"/>
    <mergeCell ref="B9:C9"/>
    <mergeCell ref="A2:E2"/>
    <mergeCell ref="A5:M5"/>
    <mergeCell ref="A6:M6"/>
    <mergeCell ref="A1:E1"/>
  </mergeCells>
  <printOptions/>
  <pageMargins left="0.2" right="0.2" top="0.25" bottom="0.25" header="0.3" footer="0.3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O1" sqref="O1:R16384"/>
    </sheetView>
  </sheetViews>
  <sheetFormatPr defaultColWidth="9.140625" defaultRowHeight="12.75"/>
  <cols>
    <col min="1" max="1" width="4.140625" style="4" bestFit="1" customWidth="1"/>
    <col min="2" max="2" width="15.140625" style="2" customWidth="1"/>
    <col min="3" max="3" width="8.8515625" style="2" bestFit="1" customWidth="1"/>
    <col min="4" max="4" width="13.00390625" style="3" bestFit="1" customWidth="1"/>
    <col min="5" max="5" width="9.140625" style="2" customWidth="1"/>
    <col min="6" max="6" width="10.140625" style="2" bestFit="1" customWidth="1"/>
    <col min="7" max="7" width="11.421875" style="2" bestFit="1" customWidth="1"/>
    <col min="8" max="8" width="10.57421875" style="2" bestFit="1" customWidth="1"/>
    <col min="9" max="9" width="8.421875" style="2" bestFit="1" customWidth="1"/>
    <col min="10" max="10" width="8.7109375" style="4" bestFit="1" customWidth="1"/>
    <col min="11" max="11" width="12.00390625" style="4" customWidth="1"/>
    <col min="12" max="12" width="10.7109375" style="2" bestFit="1" customWidth="1"/>
    <col min="13" max="13" width="9.57421875" style="2" customWidth="1"/>
    <col min="14" max="14" width="8.421875" style="2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110"/>
    </row>
    <row r="5" spans="1:14" s="1" customFormat="1" ht="19.5" customHeight="1">
      <c r="A5" s="324" t="s">
        <v>280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379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32" t="s">
        <v>396</v>
      </c>
      <c r="I9" s="333" t="s">
        <v>397</v>
      </c>
      <c r="J9" s="332" t="s">
        <v>398</v>
      </c>
      <c r="K9" s="301" t="s">
        <v>399</v>
      </c>
      <c r="L9" s="301" t="s">
        <v>400</v>
      </c>
      <c r="M9" s="36" t="s">
        <v>4</v>
      </c>
      <c r="N9" s="318" t="s">
        <v>407</v>
      </c>
      <c r="O9" s="300" t="s">
        <v>401</v>
      </c>
      <c r="P9" s="15" t="s">
        <v>402</v>
      </c>
    </row>
    <row r="10" spans="1:14" s="339" customFormat="1" ht="18" customHeight="1" thickTop="1">
      <c r="A10" s="354">
        <v>1</v>
      </c>
      <c r="B10" s="230" t="s">
        <v>281</v>
      </c>
      <c r="C10" s="231" t="s">
        <v>80</v>
      </c>
      <c r="D10" s="232">
        <v>35660</v>
      </c>
      <c r="E10" s="233" t="s">
        <v>15</v>
      </c>
      <c r="F10" s="233" t="s">
        <v>10</v>
      </c>
      <c r="G10" s="186">
        <v>7</v>
      </c>
      <c r="H10" s="199">
        <v>7</v>
      </c>
      <c r="I10" s="199">
        <v>8.2</v>
      </c>
      <c r="J10" s="199">
        <v>7.5</v>
      </c>
      <c r="K10" s="359">
        <f aca="true" t="shared" si="0" ref="K10:K24">(G10*3+I10+J10*2)/6</f>
        <v>7.366666666666667</v>
      </c>
      <c r="L10" s="360" t="str">
        <f aca="true" t="shared" si="1" ref="L10:L24">IF(OR(H10&lt;5,I10&lt;5,J10&lt;5),"Hỏng TN",IF(K10&gt;=8.95,"XS",IF(K10&gt;=7.95,"Giỏi",IF(K10&gt;=6.95,"Khá",IF(K10&gt;=5.95,"TB-Khá","TB")))))</f>
        <v>Khá</v>
      </c>
      <c r="M10" s="174" t="s">
        <v>11</v>
      </c>
      <c r="N10" s="283"/>
    </row>
    <row r="11" spans="1:17" s="179" customFormat="1" ht="18" customHeight="1">
      <c r="A11" s="151">
        <v>2</v>
      </c>
      <c r="B11" s="188" t="s">
        <v>129</v>
      </c>
      <c r="C11" s="227" t="s">
        <v>99</v>
      </c>
      <c r="D11" s="155">
        <v>36064</v>
      </c>
      <c r="E11" s="147" t="s">
        <v>15</v>
      </c>
      <c r="F11" s="147" t="s">
        <v>10</v>
      </c>
      <c r="G11" s="100">
        <v>7.3</v>
      </c>
      <c r="H11" s="100">
        <v>8</v>
      </c>
      <c r="I11" s="100">
        <v>6.5</v>
      </c>
      <c r="J11" s="100">
        <v>8.7</v>
      </c>
      <c r="K11" s="100">
        <f t="shared" si="0"/>
        <v>7.633333333333333</v>
      </c>
      <c r="L11" s="91" t="str">
        <f t="shared" si="1"/>
        <v>Khá</v>
      </c>
      <c r="M11" s="91" t="s">
        <v>11</v>
      </c>
      <c r="N11" s="319"/>
      <c r="Q11" s="339"/>
    </row>
    <row r="12" spans="1:14" s="179" customFormat="1" ht="18" customHeight="1">
      <c r="A12" s="151">
        <v>3</v>
      </c>
      <c r="B12" s="234" t="s">
        <v>299</v>
      </c>
      <c r="C12" s="235" t="s">
        <v>300</v>
      </c>
      <c r="D12" s="236">
        <v>35671</v>
      </c>
      <c r="E12" s="237" t="s">
        <v>15</v>
      </c>
      <c r="F12" s="237" t="s">
        <v>10</v>
      </c>
      <c r="G12" s="100">
        <v>6.2</v>
      </c>
      <c r="H12" s="100">
        <v>6</v>
      </c>
      <c r="I12" s="100">
        <v>6</v>
      </c>
      <c r="J12" s="100">
        <v>7.1</v>
      </c>
      <c r="K12" s="100">
        <f t="shared" si="0"/>
        <v>6.466666666666666</v>
      </c>
      <c r="L12" s="91" t="str">
        <f t="shared" si="1"/>
        <v>TB-Khá</v>
      </c>
      <c r="M12" s="91" t="s">
        <v>11</v>
      </c>
      <c r="N12" s="319"/>
    </row>
    <row r="13" spans="1:14" s="179" customFormat="1" ht="18" customHeight="1">
      <c r="A13" s="151">
        <v>4</v>
      </c>
      <c r="B13" s="188" t="s">
        <v>223</v>
      </c>
      <c r="C13" s="227" t="s">
        <v>282</v>
      </c>
      <c r="D13" s="155">
        <v>35925</v>
      </c>
      <c r="E13" s="147" t="s">
        <v>15</v>
      </c>
      <c r="F13" s="147" t="s">
        <v>10</v>
      </c>
      <c r="G13" s="100">
        <v>6.9</v>
      </c>
      <c r="H13" s="100">
        <v>6</v>
      </c>
      <c r="I13" s="100">
        <v>7</v>
      </c>
      <c r="J13" s="100">
        <v>8.7</v>
      </c>
      <c r="K13" s="100">
        <f t="shared" si="0"/>
        <v>7.516666666666667</v>
      </c>
      <c r="L13" s="91" t="str">
        <f t="shared" si="1"/>
        <v>Khá</v>
      </c>
      <c r="M13" s="91" t="s">
        <v>11</v>
      </c>
      <c r="N13" s="281"/>
    </row>
    <row r="14" spans="1:14" s="179" customFormat="1" ht="18" customHeight="1">
      <c r="A14" s="151">
        <v>5</v>
      </c>
      <c r="B14" s="188" t="s">
        <v>283</v>
      </c>
      <c r="C14" s="227" t="s">
        <v>284</v>
      </c>
      <c r="D14" s="155">
        <v>36002</v>
      </c>
      <c r="E14" s="147" t="s">
        <v>15</v>
      </c>
      <c r="F14" s="147" t="s">
        <v>10</v>
      </c>
      <c r="G14" s="100">
        <v>7.1</v>
      </c>
      <c r="H14" s="100">
        <v>6</v>
      </c>
      <c r="I14" s="100">
        <v>6.4</v>
      </c>
      <c r="J14" s="100">
        <v>8.7</v>
      </c>
      <c r="K14" s="100">
        <f t="shared" si="0"/>
        <v>7.516666666666666</v>
      </c>
      <c r="L14" s="91" t="str">
        <f t="shared" si="1"/>
        <v>Khá</v>
      </c>
      <c r="M14" s="91" t="s">
        <v>11</v>
      </c>
      <c r="N14" s="281"/>
    </row>
    <row r="15" spans="1:14" s="179" customFormat="1" ht="18" customHeight="1">
      <c r="A15" s="151">
        <v>6</v>
      </c>
      <c r="B15" s="188" t="s">
        <v>285</v>
      </c>
      <c r="C15" s="227" t="s">
        <v>203</v>
      </c>
      <c r="D15" s="155">
        <v>36041</v>
      </c>
      <c r="E15" s="147" t="s">
        <v>15</v>
      </c>
      <c r="F15" s="147" t="s">
        <v>10</v>
      </c>
      <c r="G15" s="100">
        <v>7.6</v>
      </c>
      <c r="H15" s="100">
        <v>5.5</v>
      </c>
      <c r="I15" s="100">
        <v>7.2</v>
      </c>
      <c r="J15" s="100">
        <v>9</v>
      </c>
      <c r="K15" s="100">
        <f t="shared" si="0"/>
        <v>8</v>
      </c>
      <c r="L15" s="91" t="str">
        <f t="shared" si="1"/>
        <v>Giỏi</v>
      </c>
      <c r="M15" s="91" t="s">
        <v>11</v>
      </c>
      <c r="N15" s="281"/>
    </row>
    <row r="16" spans="1:14" s="179" customFormat="1" ht="18" customHeight="1">
      <c r="A16" s="151">
        <v>7</v>
      </c>
      <c r="B16" s="188" t="s">
        <v>286</v>
      </c>
      <c r="C16" s="154" t="s">
        <v>287</v>
      </c>
      <c r="D16" s="155">
        <v>35986</v>
      </c>
      <c r="E16" s="147" t="s">
        <v>15</v>
      </c>
      <c r="F16" s="147" t="s">
        <v>10</v>
      </c>
      <c r="G16" s="100">
        <v>7.1</v>
      </c>
      <c r="H16" s="100">
        <v>9</v>
      </c>
      <c r="I16" s="100">
        <v>7.6</v>
      </c>
      <c r="J16" s="100">
        <v>7.5</v>
      </c>
      <c r="K16" s="100">
        <f t="shared" si="0"/>
        <v>7.316666666666666</v>
      </c>
      <c r="L16" s="91" t="str">
        <f t="shared" si="1"/>
        <v>Khá</v>
      </c>
      <c r="M16" s="91" t="s">
        <v>11</v>
      </c>
      <c r="N16" s="281"/>
    </row>
    <row r="17" spans="1:14" s="179" customFormat="1" ht="18" customHeight="1">
      <c r="A17" s="151">
        <v>8</v>
      </c>
      <c r="B17" s="188" t="s">
        <v>288</v>
      </c>
      <c r="C17" s="154" t="s">
        <v>274</v>
      </c>
      <c r="D17" s="155">
        <v>35585</v>
      </c>
      <c r="E17" s="147" t="s">
        <v>15</v>
      </c>
      <c r="F17" s="147" t="s">
        <v>10</v>
      </c>
      <c r="G17" s="100">
        <v>6.9</v>
      </c>
      <c r="H17" s="100">
        <v>9</v>
      </c>
      <c r="I17" s="100">
        <v>7.4</v>
      </c>
      <c r="J17" s="100">
        <v>9.2</v>
      </c>
      <c r="K17" s="100">
        <f t="shared" si="0"/>
        <v>7.75</v>
      </c>
      <c r="L17" s="91" t="str">
        <f t="shared" si="1"/>
        <v>Khá</v>
      </c>
      <c r="M17" s="91" t="s">
        <v>11</v>
      </c>
      <c r="N17" s="281"/>
    </row>
    <row r="18" spans="1:14" s="179" customFormat="1" ht="18" customHeight="1">
      <c r="A18" s="151">
        <v>9</v>
      </c>
      <c r="B18" s="188" t="s">
        <v>289</v>
      </c>
      <c r="C18" s="154" t="s">
        <v>290</v>
      </c>
      <c r="D18" s="155" t="s">
        <v>291</v>
      </c>
      <c r="E18" s="147" t="s">
        <v>15</v>
      </c>
      <c r="F18" s="147" t="s">
        <v>10</v>
      </c>
      <c r="G18" s="100">
        <v>7.1</v>
      </c>
      <c r="H18" s="100">
        <v>5</v>
      </c>
      <c r="I18" s="100">
        <v>8.7</v>
      </c>
      <c r="J18" s="100">
        <v>8.8</v>
      </c>
      <c r="K18" s="100">
        <f t="shared" si="0"/>
        <v>7.933333333333333</v>
      </c>
      <c r="L18" s="91" t="str">
        <f t="shared" si="1"/>
        <v>Khá</v>
      </c>
      <c r="M18" s="91" t="s">
        <v>11</v>
      </c>
      <c r="N18" s="281"/>
    </row>
    <row r="19" spans="1:14" s="179" customFormat="1" ht="18" customHeight="1">
      <c r="A19" s="151">
        <v>10</v>
      </c>
      <c r="B19" s="196" t="s">
        <v>292</v>
      </c>
      <c r="C19" s="154" t="s">
        <v>293</v>
      </c>
      <c r="D19" s="192">
        <v>35889</v>
      </c>
      <c r="E19" s="147" t="s">
        <v>15</v>
      </c>
      <c r="F19" s="55" t="s">
        <v>10</v>
      </c>
      <c r="G19" s="100">
        <v>7</v>
      </c>
      <c r="H19" s="100">
        <v>5</v>
      </c>
      <c r="I19" s="100">
        <v>7.3</v>
      </c>
      <c r="J19" s="100">
        <v>7</v>
      </c>
      <c r="K19" s="100">
        <f t="shared" si="0"/>
        <v>7.05</v>
      </c>
      <c r="L19" s="91" t="str">
        <f t="shared" si="1"/>
        <v>Khá</v>
      </c>
      <c r="M19" s="91" t="s">
        <v>11</v>
      </c>
      <c r="N19" s="281"/>
    </row>
    <row r="20" spans="1:14" ht="18" customHeight="1">
      <c r="A20" s="16">
        <v>11</v>
      </c>
      <c r="B20" s="228" t="s">
        <v>294</v>
      </c>
      <c r="C20" s="101" t="s">
        <v>119</v>
      </c>
      <c r="D20" s="187">
        <v>35035</v>
      </c>
      <c r="E20" s="54" t="s">
        <v>15</v>
      </c>
      <c r="F20" s="54" t="s">
        <v>10</v>
      </c>
      <c r="G20" s="100">
        <v>7.9</v>
      </c>
      <c r="H20" s="28">
        <v>6</v>
      </c>
      <c r="I20" s="28">
        <v>7.2</v>
      </c>
      <c r="J20" s="28">
        <v>9.5</v>
      </c>
      <c r="K20" s="28">
        <f t="shared" si="0"/>
        <v>8.316666666666668</v>
      </c>
      <c r="L20" s="29" t="str">
        <f t="shared" si="1"/>
        <v>Giỏi</v>
      </c>
      <c r="M20" s="91" t="s">
        <v>11</v>
      </c>
      <c r="N20" s="281"/>
    </row>
    <row r="21" spans="1:14" ht="18" customHeight="1">
      <c r="A21" s="16">
        <v>12</v>
      </c>
      <c r="B21" s="229" t="s">
        <v>394</v>
      </c>
      <c r="C21" s="154" t="s">
        <v>123</v>
      </c>
      <c r="D21" s="192">
        <v>35248</v>
      </c>
      <c r="E21" s="147" t="s">
        <v>15</v>
      </c>
      <c r="F21" s="55" t="s">
        <v>10</v>
      </c>
      <c r="G21" s="100">
        <v>7.2</v>
      </c>
      <c r="H21" s="28">
        <v>6</v>
      </c>
      <c r="I21" s="28">
        <v>6.8</v>
      </c>
      <c r="J21" s="28">
        <v>9</v>
      </c>
      <c r="K21" s="28">
        <f t="shared" si="0"/>
        <v>7.733333333333334</v>
      </c>
      <c r="L21" s="29" t="str">
        <f t="shared" si="1"/>
        <v>Khá</v>
      </c>
      <c r="M21" s="91" t="s">
        <v>11</v>
      </c>
      <c r="N21" s="281"/>
    </row>
    <row r="22" spans="1:14" s="179" customFormat="1" ht="18" customHeight="1">
      <c r="A22" s="151">
        <v>13</v>
      </c>
      <c r="B22" s="188" t="s">
        <v>116</v>
      </c>
      <c r="C22" s="154" t="s">
        <v>295</v>
      </c>
      <c r="D22" s="155">
        <v>35856</v>
      </c>
      <c r="E22" s="147" t="s">
        <v>15</v>
      </c>
      <c r="F22" s="147" t="s">
        <v>10</v>
      </c>
      <c r="G22" s="100">
        <v>6.8</v>
      </c>
      <c r="H22" s="100">
        <v>8</v>
      </c>
      <c r="I22" s="100">
        <v>6.9</v>
      </c>
      <c r="J22" s="100">
        <v>8</v>
      </c>
      <c r="K22" s="100">
        <f t="shared" si="0"/>
        <v>7.216666666666666</v>
      </c>
      <c r="L22" s="91" t="str">
        <f t="shared" si="1"/>
        <v>Khá</v>
      </c>
      <c r="M22" s="91" t="s">
        <v>11</v>
      </c>
      <c r="N22" s="281"/>
    </row>
    <row r="23" spans="1:14" ht="18" customHeight="1">
      <c r="A23" s="16">
        <v>14</v>
      </c>
      <c r="B23" s="154" t="s">
        <v>296</v>
      </c>
      <c r="C23" s="154" t="s">
        <v>156</v>
      </c>
      <c r="D23" s="155">
        <v>36111</v>
      </c>
      <c r="E23" s="147" t="s">
        <v>15</v>
      </c>
      <c r="F23" s="147" t="s">
        <v>10</v>
      </c>
      <c r="G23" s="100">
        <v>7.2</v>
      </c>
      <c r="H23" s="28">
        <v>6</v>
      </c>
      <c r="I23" s="28">
        <v>5.7</v>
      </c>
      <c r="J23" s="28">
        <v>8.5</v>
      </c>
      <c r="K23" s="28">
        <f t="shared" si="0"/>
        <v>7.383333333333333</v>
      </c>
      <c r="L23" s="29" t="str">
        <f t="shared" si="1"/>
        <v>Khá</v>
      </c>
      <c r="M23" s="91" t="s">
        <v>11</v>
      </c>
      <c r="N23" s="281"/>
    </row>
    <row r="24" spans="1:14" ht="18" customHeight="1" thickBot="1">
      <c r="A24" s="25">
        <v>15</v>
      </c>
      <c r="B24" s="238" t="s">
        <v>297</v>
      </c>
      <c r="C24" s="239" t="s">
        <v>298</v>
      </c>
      <c r="D24" s="240">
        <v>35538</v>
      </c>
      <c r="E24" s="241" t="s">
        <v>15</v>
      </c>
      <c r="F24" s="104" t="s">
        <v>172</v>
      </c>
      <c r="G24" s="109">
        <v>7</v>
      </c>
      <c r="H24" s="113">
        <v>8.5</v>
      </c>
      <c r="I24" s="113">
        <v>8</v>
      </c>
      <c r="J24" s="113">
        <v>8.2</v>
      </c>
      <c r="K24" s="113">
        <f t="shared" si="0"/>
        <v>7.566666666666666</v>
      </c>
      <c r="L24" s="32" t="str">
        <f t="shared" si="1"/>
        <v>Khá</v>
      </c>
      <c r="M24" s="105" t="s">
        <v>11</v>
      </c>
      <c r="N24" s="282"/>
    </row>
    <row r="25" ht="13.5" thickTop="1"/>
  </sheetData>
  <sheetProtection/>
  <mergeCells count="9">
    <mergeCell ref="A7:M7"/>
    <mergeCell ref="B9:C9"/>
    <mergeCell ref="H1:N1"/>
    <mergeCell ref="A2:E2"/>
    <mergeCell ref="H2:N2"/>
    <mergeCell ref="A4:M4"/>
    <mergeCell ref="A5:M5"/>
    <mergeCell ref="A6:M6"/>
    <mergeCell ref="A1:E1"/>
  </mergeCells>
  <printOptions/>
  <pageMargins left="0.45" right="0.2" top="0.25" bottom="0.25" header="0.3" footer="0.3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140625" style="4" bestFit="1" customWidth="1"/>
    <col min="2" max="2" width="13.140625" style="2" customWidth="1"/>
    <col min="3" max="3" width="8.8515625" style="2" bestFit="1" customWidth="1"/>
    <col min="4" max="4" width="13.00390625" style="3" bestFit="1" customWidth="1"/>
    <col min="5" max="5" width="11.140625" style="2" customWidth="1"/>
    <col min="6" max="6" width="10.140625" style="2" bestFit="1" customWidth="1"/>
    <col min="7" max="7" width="11.421875" style="2" bestFit="1" customWidth="1"/>
    <col min="8" max="8" width="10.57421875" style="2" bestFit="1" customWidth="1"/>
    <col min="9" max="9" width="8.421875" style="2" bestFit="1" customWidth="1"/>
    <col min="10" max="10" width="8.7109375" style="4" bestFit="1" customWidth="1"/>
    <col min="11" max="11" width="12.00390625" style="4" customWidth="1"/>
    <col min="12" max="12" width="10.7109375" style="2" bestFit="1" customWidth="1"/>
    <col min="13" max="13" width="9.57421875" style="2" customWidth="1"/>
    <col min="14" max="14" width="6.57421875" style="2" bestFit="1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24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110"/>
    </row>
    <row r="5" spans="1:14" s="1" customFormat="1" ht="19.5" customHeight="1">
      <c r="A5" s="324" t="s">
        <v>113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379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13" t="s">
        <v>6</v>
      </c>
      <c r="B9" s="328" t="s">
        <v>1</v>
      </c>
      <c r="C9" s="329"/>
      <c r="D9" s="14" t="s">
        <v>2</v>
      </c>
      <c r="E9" s="112" t="s">
        <v>8</v>
      </c>
      <c r="F9" s="14" t="s">
        <v>3</v>
      </c>
      <c r="G9" s="278" t="s">
        <v>5</v>
      </c>
      <c r="H9" s="332" t="s">
        <v>396</v>
      </c>
      <c r="I9" s="333" t="s">
        <v>397</v>
      </c>
      <c r="J9" s="332" t="s">
        <v>398</v>
      </c>
      <c r="K9" s="332" t="s">
        <v>399</v>
      </c>
      <c r="L9" s="332" t="s">
        <v>400</v>
      </c>
      <c r="M9" s="14" t="s">
        <v>4</v>
      </c>
      <c r="N9" s="334" t="s">
        <v>407</v>
      </c>
      <c r="O9" s="300" t="s">
        <v>401</v>
      </c>
      <c r="P9" s="15" t="s">
        <v>402</v>
      </c>
    </row>
    <row r="10" spans="1:17" s="339" customFormat="1" ht="18" customHeight="1" thickBot="1" thickTop="1">
      <c r="A10" s="376">
        <v>1</v>
      </c>
      <c r="B10" s="214" t="s">
        <v>114</v>
      </c>
      <c r="C10" s="215" t="s">
        <v>115</v>
      </c>
      <c r="D10" s="216">
        <v>35150</v>
      </c>
      <c r="E10" s="216" t="s">
        <v>15</v>
      </c>
      <c r="F10" s="217" t="s">
        <v>10</v>
      </c>
      <c r="G10" s="123">
        <v>6.9</v>
      </c>
      <c r="H10" s="314">
        <v>6.5</v>
      </c>
      <c r="I10" s="314">
        <v>7.5</v>
      </c>
      <c r="J10" s="314">
        <v>7.5</v>
      </c>
      <c r="K10" s="314">
        <f>(G10*3+I10+J10*2)/6</f>
        <v>7.2</v>
      </c>
      <c r="L10" s="205" t="str">
        <f>IF(OR(H10&lt;5,I10&lt;5,J10&lt;5),"Hỏng TN",IF(K10&gt;=8.95,"XS",IF(K10&gt;=7.95,"Giỏi",IF(K10&gt;=6.95,"Khá",IF(K10&gt;=5.95,"TB-Khá","TB")))))</f>
        <v>Khá</v>
      </c>
      <c r="M10" s="304" t="s">
        <v>11</v>
      </c>
      <c r="N10" s="284"/>
      <c r="Q10" s="339" t="s">
        <v>389</v>
      </c>
    </row>
    <row r="11" ht="13.5" thickTop="1"/>
  </sheetData>
  <sheetProtection/>
  <mergeCells count="9">
    <mergeCell ref="A7:M7"/>
    <mergeCell ref="B9:C9"/>
    <mergeCell ref="H1:N1"/>
    <mergeCell ref="A2:E2"/>
    <mergeCell ref="H2:N2"/>
    <mergeCell ref="A4:M4"/>
    <mergeCell ref="A5:M5"/>
    <mergeCell ref="A6:M6"/>
    <mergeCell ref="A1:E1"/>
  </mergeCells>
  <printOptions/>
  <pageMargins left="0.45" right="0.2" top="0.25" bottom="0.25" header="0.3" footer="0.3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O1" sqref="O1:R16384"/>
    </sheetView>
  </sheetViews>
  <sheetFormatPr defaultColWidth="9.140625" defaultRowHeight="12.75"/>
  <cols>
    <col min="1" max="1" width="4.140625" style="4" bestFit="1" customWidth="1"/>
    <col min="2" max="2" width="18.28125" style="2" customWidth="1"/>
    <col min="3" max="3" width="8.8515625" style="2" bestFit="1" customWidth="1"/>
    <col min="4" max="4" width="13.00390625" style="3" bestFit="1" customWidth="1"/>
    <col min="5" max="5" width="11.140625" style="2" customWidth="1"/>
    <col min="6" max="6" width="10.140625" style="2" bestFit="1" customWidth="1"/>
    <col min="7" max="7" width="11.421875" style="2" bestFit="1" customWidth="1"/>
    <col min="8" max="8" width="10.57421875" style="2" bestFit="1" customWidth="1"/>
    <col min="9" max="9" width="8.421875" style="2" bestFit="1" customWidth="1"/>
    <col min="10" max="10" width="8.7109375" style="4" bestFit="1" customWidth="1"/>
    <col min="11" max="11" width="12.00390625" style="4" customWidth="1"/>
    <col min="12" max="12" width="10.7109375" style="2" bestFit="1" customWidth="1"/>
    <col min="13" max="13" width="9.57421875" style="2" customWidth="1"/>
    <col min="14" max="14" width="6.57421875" style="2" bestFit="1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24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110"/>
    </row>
    <row r="5" spans="1:14" s="1" customFormat="1" ht="19.5" customHeight="1">
      <c r="A5" s="324" t="s">
        <v>112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378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32" t="s">
        <v>396</v>
      </c>
      <c r="I9" s="333" t="s">
        <v>397</v>
      </c>
      <c r="J9" s="332" t="s">
        <v>398</v>
      </c>
      <c r="K9" s="301" t="s">
        <v>399</v>
      </c>
      <c r="L9" s="301" t="s">
        <v>400</v>
      </c>
      <c r="M9" s="36" t="s">
        <v>4</v>
      </c>
      <c r="N9" s="318" t="s">
        <v>407</v>
      </c>
      <c r="O9" s="300" t="s">
        <v>401</v>
      </c>
      <c r="P9" s="15" t="s">
        <v>402</v>
      </c>
    </row>
    <row r="10" spans="1:17" s="339" customFormat="1" ht="18" customHeight="1" thickTop="1">
      <c r="A10" s="370">
        <v>1</v>
      </c>
      <c r="B10" s="39" t="s">
        <v>105</v>
      </c>
      <c r="C10" s="40" t="s">
        <v>40</v>
      </c>
      <c r="D10" s="41">
        <v>35766</v>
      </c>
      <c r="E10" s="42" t="s">
        <v>7</v>
      </c>
      <c r="F10" s="43" t="s">
        <v>10</v>
      </c>
      <c r="G10" s="61">
        <v>8</v>
      </c>
      <c r="H10" s="199">
        <v>8.5</v>
      </c>
      <c r="I10" s="199">
        <v>8.3</v>
      </c>
      <c r="J10" s="199">
        <v>7.5</v>
      </c>
      <c r="K10" s="359">
        <f>(G10*3+I10+J10*2)/6</f>
        <v>7.883333333333333</v>
      </c>
      <c r="L10" s="377" t="str">
        <f>IF(OR(H10&lt;5,I10&lt;5,J10&lt;5),"Hỏng TN",IF(K10&gt;=8.95,"XS",IF(K10&gt;=7.95,"Giỏi",IF(K10&gt;=6.95,"Khá",IF(K10&gt;=5.95,"TB-Khá","TB")))))</f>
        <v>Khá</v>
      </c>
      <c r="M10" s="26" t="s">
        <v>11</v>
      </c>
      <c r="N10" s="283"/>
      <c r="Q10" s="339" t="s">
        <v>389</v>
      </c>
    </row>
    <row r="11" spans="1:17" s="179" customFormat="1" ht="18" customHeight="1">
      <c r="A11" s="371">
        <v>2</v>
      </c>
      <c r="B11" s="44" t="s">
        <v>106</v>
      </c>
      <c r="C11" s="21" t="s">
        <v>89</v>
      </c>
      <c r="D11" s="51">
        <v>32459</v>
      </c>
      <c r="E11" s="49" t="s">
        <v>7</v>
      </c>
      <c r="F11" s="46" t="s">
        <v>10</v>
      </c>
      <c r="G11" s="62">
        <v>7.7</v>
      </c>
      <c r="H11" s="100">
        <v>8</v>
      </c>
      <c r="I11" s="100">
        <v>8.5</v>
      </c>
      <c r="J11" s="100">
        <v>7.4</v>
      </c>
      <c r="K11" s="100">
        <f>(G11*3+I11+J11*2)/6</f>
        <v>7.733333333333334</v>
      </c>
      <c r="L11" s="100" t="str">
        <f>IF(OR(H11&lt;5,I11&lt;5,J11&lt;5),"Hỏng TN",IF(K11&gt;=8.95,"XS",IF(K11&gt;=7.95,"Giỏi",IF(K11&gt;=6.95,"Khá",IF(K11&gt;=5.95,"TB-Khá","TB")))))</f>
        <v>Khá</v>
      </c>
      <c r="M11" s="27" t="s">
        <v>11</v>
      </c>
      <c r="N11" s="319"/>
      <c r="Q11" s="339" t="s">
        <v>389</v>
      </c>
    </row>
    <row r="12" spans="1:17" s="179" customFormat="1" ht="18" customHeight="1">
      <c r="A12" s="371">
        <v>3</v>
      </c>
      <c r="B12" s="47" t="s">
        <v>107</v>
      </c>
      <c r="C12" s="48" t="s">
        <v>21</v>
      </c>
      <c r="D12" s="51">
        <v>35892</v>
      </c>
      <c r="E12" s="22" t="s">
        <v>7</v>
      </c>
      <c r="F12" s="46" t="s">
        <v>10</v>
      </c>
      <c r="G12" s="62">
        <v>7.9</v>
      </c>
      <c r="H12" s="100">
        <v>8</v>
      </c>
      <c r="I12" s="100">
        <v>8.3</v>
      </c>
      <c r="J12" s="100">
        <v>7.8</v>
      </c>
      <c r="K12" s="100">
        <f>(G12*3+I12+J12*2)/6</f>
        <v>7.933333333333334</v>
      </c>
      <c r="L12" s="100" t="str">
        <f>IF(OR(H12&lt;5,I12&lt;5,J12&lt;5),"Hỏng TN",IF(K12&gt;=8.95,"XS",IF(K12&gt;=7.95,"Giỏi",IF(K12&gt;=6.95,"Khá",IF(K12&gt;=5.95,"TB-Khá","TB")))))</f>
        <v>Khá</v>
      </c>
      <c r="M12" s="27" t="s">
        <v>11</v>
      </c>
      <c r="N12" s="319"/>
      <c r="Q12" s="179" t="s">
        <v>389</v>
      </c>
    </row>
    <row r="13" spans="1:17" s="179" customFormat="1" ht="18" customHeight="1">
      <c r="A13" s="371">
        <v>4</v>
      </c>
      <c r="B13" s="47" t="s">
        <v>108</v>
      </c>
      <c r="C13" s="48" t="s">
        <v>109</v>
      </c>
      <c r="D13" s="51">
        <v>35484</v>
      </c>
      <c r="E13" s="49" t="s">
        <v>7</v>
      </c>
      <c r="F13" s="46" t="s">
        <v>10</v>
      </c>
      <c r="G13" s="62">
        <v>7.9</v>
      </c>
      <c r="H13" s="100">
        <v>7.5</v>
      </c>
      <c r="I13" s="100">
        <v>8.8</v>
      </c>
      <c r="J13" s="100">
        <v>7.5</v>
      </c>
      <c r="K13" s="100">
        <f>(G13*3+I13+J13*2)/6</f>
        <v>7.916666666666667</v>
      </c>
      <c r="L13" s="100" t="str">
        <f>IF(OR(H13&lt;5,I13&lt;5,J13&lt;5),"Hỏng TN",IF(K13&gt;=8.95,"XS",IF(K13&gt;=7.95,"Giỏi",IF(K13&gt;=6.95,"Khá",IF(K13&gt;=5.95,"TB-Khá","TB")))))</f>
        <v>Khá</v>
      </c>
      <c r="M13" s="29" t="s">
        <v>111</v>
      </c>
      <c r="N13" s="281"/>
      <c r="Q13" s="179" t="s">
        <v>389</v>
      </c>
    </row>
    <row r="14" spans="1:14" ht="17.25" thickBot="1">
      <c r="A14" s="372">
        <v>5</v>
      </c>
      <c r="B14" s="59" t="s">
        <v>110</v>
      </c>
      <c r="C14" s="23" t="s">
        <v>48</v>
      </c>
      <c r="D14" s="60">
        <v>35810</v>
      </c>
      <c r="E14" s="24" t="s">
        <v>7</v>
      </c>
      <c r="F14" s="84" t="s">
        <v>10</v>
      </c>
      <c r="G14" s="65">
        <v>8.1</v>
      </c>
      <c r="H14" s="113">
        <v>6</v>
      </c>
      <c r="I14" s="113">
        <v>8.5</v>
      </c>
      <c r="J14" s="113">
        <v>8</v>
      </c>
      <c r="K14" s="113">
        <f>(G14*3+I14+J14*2)/6</f>
        <v>8.133333333333333</v>
      </c>
      <c r="L14" s="113" t="str">
        <f>IF(OR(H14&lt;5,I14&lt;5,J14&lt;5),"Hỏng TN",IF(K14&gt;=8.95,"XS",IF(K14&gt;=7.95,"Giỏi",IF(K14&gt;=6.95,"Khá",IF(K14&gt;=5.95,"TB-Khá","TB")))))</f>
        <v>Giỏi</v>
      </c>
      <c r="M14" s="32" t="s">
        <v>111</v>
      </c>
      <c r="N14" s="19"/>
    </row>
    <row r="15" ht="13.5" thickTop="1"/>
  </sheetData>
  <sheetProtection/>
  <mergeCells count="9">
    <mergeCell ref="A4:M4"/>
    <mergeCell ref="A5:M5"/>
    <mergeCell ref="A6:M6"/>
    <mergeCell ref="A7:M7"/>
    <mergeCell ref="B9:C9"/>
    <mergeCell ref="H1:N1"/>
    <mergeCell ref="A2:E2"/>
    <mergeCell ref="H2:N2"/>
    <mergeCell ref="A1:E1"/>
  </mergeCells>
  <printOptions/>
  <pageMargins left="0.45" right="0.2" top="0.25" bottom="0.25" header="0.3" footer="0.3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O1" sqref="O1:R16384"/>
    </sheetView>
  </sheetViews>
  <sheetFormatPr defaultColWidth="9.140625" defaultRowHeight="12.75"/>
  <cols>
    <col min="1" max="1" width="4.140625" style="4" bestFit="1" customWidth="1"/>
    <col min="2" max="2" width="18.28125" style="2" customWidth="1"/>
    <col min="3" max="3" width="7.00390625" style="2" customWidth="1"/>
    <col min="4" max="4" width="13.00390625" style="3" bestFit="1" customWidth="1"/>
    <col min="5" max="5" width="8.8515625" style="2" customWidth="1"/>
    <col min="6" max="6" width="11.57421875" style="2" customWidth="1"/>
    <col min="7" max="7" width="10.7109375" style="2" customWidth="1"/>
    <col min="8" max="8" width="10.57421875" style="2" bestFit="1" customWidth="1"/>
    <col min="9" max="9" width="8.421875" style="2" bestFit="1" customWidth="1"/>
    <col min="10" max="10" width="8.7109375" style="4" bestFit="1" customWidth="1"/>
    <col min="11" max="11" width="12.00390625" style="4" customWidth="1"/>
    <col min="12" max="12" width="10.7109375" style="2" bestFit="1" customWidth="1"/>
    <col min="13" max="13" width="9.57421875" style="2" customWidth="1"/>
    <col min="14" max="14" width="8.7109375" style="2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24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110"/>
    </row>
    <row r="5" spans="1:14" s="1" customFormat="1" ht="19.5" customHeight="1">
      <c r="A5" s="324" t="s">
        <v>104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376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32" t="s">
        <v>396</v>
      </c>
      <c r="I9" s="333" t="s">
        <v>397</v>
      </c>
      <c r="J9" s="332" t="s">
        <v>398</v>
      </c>
      <c r="K9" s="301" t="s">
        <v>399</v>
      </c>
      <c r="L9" s="301" t="s">
        <v>400</v>
      </c>
      <c r="M9" s="36" t="s">
        <v>4</v>
      </c>
      <c r="N9" s="318" t="s">
        <v>407</v>
      </c>
      <c r="O9" s="300" t="s">
        <v>401</v>
      </c>
      <c r="P9" s="15" t="s">
        <v>402</v>
      </c>
    </row>
    <row r="10" spans="1:17" s="339" customFormat="1" ht="18" customHeight="1" thickTop="1">
      <c r="A10" s="370">
        <v>1</v>
      </c>
      <c r="B10" s="206" t="s">
        <v>98</v>
      </c>
      <c r="C10" s="208" t="s">
        <v>99</v>
      </c>
      <c r="D10" s="116" t="s">
        <v>100</v>
      </c>
      <c r="E10" s="116" t="s">
        <v>15</v>
      </c>
      <c r="F10" s="117" t="s">
        <v>10</v>
      </c>
      <c r="G10" s="61">
        <v>7.4</v>
      </c>
      <c r="H10" s="199">
        <v>7.5</v>
      </c>
      <c r="I10" s="199">
        <v>8.5</v>
      </c>
      <c r="J10" s="199">
        <v>8</v>
      </c>
      <c r="K10" s="359">
        <f>(G10*3+I10+J10*2)/6</f>
        <v>7.783333333333334</v>
      </c>
      <c r="L10" s="377" t="str">
        <f>IF(OR(H10&lt;5,I10&lt;5,J10&lt;5),"Hỏng TN",IF(K10&gt;=8.95,"XS",IF(K10&gt;=7.95,"Giỏi",IF(K10&gt;=6.95,"Khá",IF(K10&gt;=5.95,"TB-Khá","TB")))))</f>
        <v>Khá</v>
      </c>
      <c r="M10" s="26"/>
      <c r="N10" s="283"/>
      <c r="Q10" s="339" t="s">
        <v>389</v>
      </c>
    </row>
    <row r="11" spans="1:17" s="179" customFormat="1" ht="18" customHeight="1" thickBot="1">
      <c r="A11" s="372">
        <v>2</v>
      </c>
      <c r="B11" s="207" t="s">
        <v>101</v>
      </c>
      <c r="C11" s="209" t="s">
        <v>102</v>
      </c>
      <c r="D11" s="118" t="s">
        <v>103</v>
      </c>
      <c r="E11" s="118" t="s">
        <v>15</v>
      </c>
      <c r="F11" s="119" t="s">
        <v>10</v>
      </c>
      <c r="G11" s="65">
        <v>7.1</v>
      </c>
      <c r="H11" s="109">
        <v>6.5</v>
      </c>
      <c r="I11" s="109">
        <v>6</v>
      </c>
      <c r="J11" s="109">
        <v>7</v>
      </c>
      <c r="K11" s="109">
        <f>(G11*3+I11+J11*2)/6</f>
        <v>6.883333333333333</v>
      </c>
      <c r="L11" s="109" t="str">
        <f>IF(OR(H11&lt;5,I11&lt;5,J11&lt;5),"Hỏng TN",IF(K11&gt;=8.95,"XS",IF(K11&gt;=7.95,"Giỏi",IF(K11&gt;=6.95,"Khá",IF(K11&gt;=5.95,"TB-Khá","TB")))))</f>
        <v>TB-Khá</v>
      </c>
      <c r="M11" s="114"/>
      <c r="N11" s="369"/>
      <c r="Q11" s="339" t="s">
        <v>389</v>
      </c>
    </row>
    <row r="12" ht="13.5" thickTop="1"/>
  </sheetData>
  <sheetProtection/>
  <mergeCells count="9">
    <mergeCell ref="A7:M7"/>
    <mergeCell ref="B9:C9"/>
    <mergeCell ref="H1:N1"/>
    <mergeCell ref="A2:E2"/>
    <mergeCell ref="H2:N2"/>
    <mergeCell ref="A4:M4"/>
    <mergeCell ref="A5:M5"/>
    <mergeCell ref="A6:M6"/>
    <mergeCell ref="A1:E1"/>
  </mergeCells>
  <printOptions/>
  <pageMargins left="0.45" right="0.2" top="0.25" bottom="0.25" header="0.3" footer="0.3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.140625" style="4" bestFit="1" customWidth="1"/>
    <col min="2" max="2" width="17.140625" style="2" customWidth="1"/>
    <col min="3" max="3" width="8.8515625" style="2" bestFit="1" customWidth="1"/>
    <col min="4" max="4" width="13.00390625" style="3" bestFit="1" customWidth="1"/>
    <col min="5" max="5" width="8.00390625" style="2" customWidth="1"/>
    <col min="6" max="6" width="10.140625" style="2" bestFit="1" customWidth="1"/>
    <col min="7" max="7" width="11.421875" style="2" bestFit="1" customWidth="1"/>
    <col min="8" max="8" width="10.57421875" style="2" bestFit="1" customWidth="1"/>
    <col min="9" max="9" width="8.421875" style="2" bestFit="1" customWidth="1"/>
    <col min="10" max="10" width="8.7109375" style="4" bestFit="1" customWidth="1"/>
    <col min="11" max="11" width="12.00390625" style="4" customWidth="1"/>
    <col min="12" max="12" width="10.7109375" style="2" bestFit="1" customWidth="1"/>
    <col min="13" max="13" width="9.57421875" style="2" customWidth="1"/>
    <col min="14" max="14" width="8.421875" style="2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110"/>
    </row>
    <row r="5" spans="1:14" s="1" customFormat="1" ht="19.5" customHeight="1">
      <c r="A5" s="324" t="s">
        <v>256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375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32" t="s">
        <v>396</v>
      </c>
      <c r="I9" s="333" t="s">
        <v>397</v>
      </c>
      <c r="J9" s="332" t="s">
        <v>398</v>
      </c>
      <c r="K9" s="301" t="s">
        <v>399</v>
      </c>
      <c r="L9" s="301" t="s">
        <v>400</v>
      </c>
      <c r="M9" s="36" t="s">
        <v>4</v>
      </c>
      <c r="N9" s="318" t="s">
        <v>407</v>
      </c>
      <c r="O9" s="300" t="s">
        <v>401</v>
      </c>
      <c r="P9" s="15" t="s">
        <v>402</v>
      </c>
    </row>
    <row r="10" spans="1:14" s="339" customFormat="1" ht="18" customHeight="1" thickTop="1">
      <c r="A10" s="354">
        <v>1</v>
      </c>
      <c r="B10" s="39" t="s">
        <v>257</v>
      </c>
      <c r="C10" s="40" t="s">
        <v>258</v>
      </c>
      <c r="D10" s="41">
        <v>36085</v>
      </c>
      <c r="E10" s="20" t="s">
        <v>15</v>
      </c>
      <c r="F10" s="43" t="s">
        <v>10</v>
      </c>
      <c r="G10" s="199">
        <v>6.7</v>
      </c>
      <c r="H10" s="199">
        <v>6</v>
      </c>
      <c r="I10" s="199">
        <v>9.3</v>
      </c>
      <c r="J10" s="199">
        <v>8</v>
      </c>
      <c r="K10" s="359">
        <f aca="true" t="shared" si="0" ref="K10:K23">(G10*3+I10+J10*2)/6</f>
        <v>7.566666666666667</v>
      </c>
      <c r="L10" s="360" t="str">
        <f aca="true" t="shared" si="1" ref="L10:L23">IF(OR(H10&lt;5,I10&lt;5,J10&lt;5),"Hỏng TN",IF(K10&gt;=8.95,"XS",IF(K10&gt;=7.95,"Giỏi",IF(K10&gt;=6.95,"Khá",IF(K10&gt;=5.95,"TB-Khá","TB")))))</f>
        <v>Khá</v>
      </c>
      <c r="M10" s="174" t="s">
        <v>11</v>
      </c>
      <c r="N10" s="283"/>
    </row>
    <row r="11" spans="1:17" s="179" customFormat="1" ht="18" customHeight="1">
      <c r="A11" s="151">
        <v>2</v>
      </c>
      <c r="B11" s="182" t="s">
        <v>259</v>
      </c>
      <c r="C11" s="76" t="s">
        <v>260</v>
      </c>
      <c r="D11" s="183">
        <v>35562</v>
      </c>
      <c r="E11" s="70" t="s">
        <v>15</v>
      </c>
      <c r="F11" s="46" t="s">
        <v>10</v>
      </c>
      <c r="G11" s="99">
        <v>6.9</v>
      </c>
      <c r="H11" s="100">
        <v>6.5</v>
      </c>
      <c r="I11" s="100">
        <v>9.3</v>
      </c>
      <c r="J11" s="100">
        <v>8</v>
      </c>
      <c r="K11" s="100">
        <f t="shared" si="0"/>
        <v>7.666666666666667</v>
      </c>
      <c r="L11" s="91" t="str">
        <f t="shared" si="1"/>
        <v>Khá</v>
      </c>
      <c r="M11" s="99" t="s">
        <v>11</v>
      </c>
      <c r="N11" s="319"/>
      <c r="Q11" s="339"/>
    </row>
    <row r="12" spans="1:14" s="179" customFormat="1" ht="18" customHeight="1">
      <c r="A12" s="151">
        <v>3</v>
      </c>
      <c r="B12" s="153" t="s">
        <v>116</v>
      </c>
      <c r="C12" s="219" t="s">
        <v>130</v>
      </c>
      <c r="D12" s="53">
        <v>34860</v>
      </c>
      <c r="E12" s="147" t="s">
        <v>15</v>
      </c>
      <c r="F12" s="55" t="s">
        <v>10</v>
      </c>
      <c r="G12" s="100">
        <v>7</v>
      </c>
      <c r="H12" s="100">
        <v>7</v>
      </c>
      <c r="I12" s="100">
        <v>9.3</v>
      </c>
      <c r="J12" s="100">
        <v>8</v>
      </c>
      <c r="K12" s="100">
        <f t="shared" si="0"/>
        <v>7.716666666666666</v>
      </c>
      <c r="L12" s="91" t="str">
        <f t="shared" si="1"/>
        <v>Khá</v>
      </c>
      <c r="M12" s="99" t="s">
        <v>11</v>
      </c>
      <c r="N12" s="319"/>
    </row>
    <row r="13" spans="1:14" s="179" customFormat="1" ht="18" customHeight="1">
      <c r="A13" s="151">
        <v>4</v>
      </c>
      <c r="B13" s="47" t="s">
        <v>261</v>
      </c>
      <c r="C13" s="48" t="s">
        <v>262</v>
      </c>
      <c r="D13" s="73">
        <v>36055</v>
      </c>
      <c r="E13" s="70" t="s">
        <v>15</v>
      </c>
      <c r="F13" s="46" t="s">
        <v>10</v>
      </c>
      <c r="G13" s="28">
        <v>7.3</v>
      </c>
      <c r="H13" s="100">
        <v>7.5</v>
      </c>
      <c r="I13" s="100">
        <v>9.5</v>
      </c>
      <c r="J13" s="100">
        <v>9</v>
      </c>
      <c r="K13" s="100">
        <f t="shared" si="0"/>
        <v>8.233333333333333</v>
      </c>
      <c r="L13" s="91" t="str">
        <f t="shared" si="1"/>
        <v>Giỏi</v>
      </c>
      <c r="M13" s="29" t="s">
        <v>11</v>
      </c>
      <c r="N13" s="281"/>
    </row>
    <row r="14" spans="1:14" s="179" customFormat="1" ht="18" customHeight="1">
      <c r="A14" s="151">
        <v>5</v>
      </c>
      <c r="B14" s="149" t="s">
        <v>263</v>
      </c>
      <c r="C14" s="76" t="s">
        <v>57</v>
      </c>
      <c r="D14" s="45">
        <v>36065</v>
      </c>
      <c r="E14" s="70" t="s">
        <v>15</v>
      </c>
      <c r="F14" s="46" t="s">
        <v>172</v>
      </c>
      <c r="G14" s="28">
        <v>7.1</v>
      </c>
      <c r="H14" s="100">
        <v>6</v>
      </c>
      <c r="I14" s="100">
        <v>9.3</v>
      </c>
      <c r="J14" s="100">
        <v>8</v>
      </c>
      <c r="K14" s="100">
        <f t="shared" si="0"/>
        <v>7.766666666666666</v>
      </c>
      <c r="L14" s="91" t="str">
        <f t="shared" si="1"/>
        <v>Khá</v>
      </c>
      <c r="M14" s="29" t="s">
        <v>11</v>
      </c>
      <c r="N14" s="281"/>
    </row>
    <row r="15" spans="1:14" s="179" customFormat="1" ht="18" customHeight="1">
      <c r="A15" s="151">
        <v>6</v>
      </c>
      <c r="B15" s="182" t="s">
        <v>264</v>
      </c>
      <c r="C15" s="76" t="s">
        <v>63</v>
      </c>
      <c r="D15" s="218" t="s">
        <v>265</v>
      </c>
      <c r="E15" s="70" t="s">
        <v>15</v>
      </c>
      <c r="F15" s="46" t="s">
        <v>10</v>
      </c>
      <c r="G15" s="28">
        <v>7.3</v>
      </c>
      <c r="H15" s="100">
        <v>5.5</v>
      </c>
      <c r="I15" s="100">
        <v>8.8</v>
      </c>
      <c r="J15" s="100">
        <v>8</v>
      </c>
      <c r="K15" s="100">
        <f t="shared" si="0"/>
        <v>7.783333333333334</v>
      </c>
      <c r="L15" s="91" t="str">
        <f t="shared" si="1"/>
        <v>Khá</v>
      </c>
      <c r="M15" s="29" t="s">
        <v>11</v>
      </c>
      <c r="N15" s="281"/>
    </row>
    <row r="16" spans="1:14" s="179" customFormat="1" ht="18" customHeight="1">
      <c r="A16" s="151">
        <v>7</v>
      </c>
      <c r="B16" s="47" t="s">
        <v>127</v>
      </c>
      <c r="C16" s="79" t="s">
        <v>266</v>
      </c>
      <c r="D16" s="73">
        <v>35767</v>
      </c>
      <c r="E16" s="70" t="s">
        <v>15</v>
      </c>
      <c r="F16" s="46" t="s">
        <v>10</v>
      </c>
      <c r="G16" s="28">
        <v>6.8</v>
      </c>
      <c r="H16" s="100">
        <v>7</v>
      </c>
      <c r="I16" s="100">
        <v>8.8</v>
      </c>
      <c r="J16" s="100">
        <v>8</v>
      </c>
      <c r="K16" s="100">
        <f t="shared" si="0"/>
        <v>7.533333333333334</v>
      </c>
      <c r="L16" s="91" t="str">
        <f t="shared" si="1"/>
        <v>Khá</v>
      </c>
      <c r="M16" s="29" t="s">
        <v>11</v>
      </c>
      <c r="N16" s="281"/>
    </row>
    <row r="17" spans="1:14" s="179" customFormat="1" ht="18" customHeight="1">
      <c r="A17" s="151">
        <v>8</v>
      </c>
      <c r="B17" s="52" t="s">
        <v>273</v>
      </c>
      <c r="C17" s="101" t="s">
        <v>274</v>
      </c>
      <c r="D17" s="187">
        <v>36017</v>
      </c>
      <c r="E17" s="54" t="s">
        <v>15</v>
      </c>
      <c r="F17" s="178" t="s">
        <v>10</v>
      </c>
      <c r="G17" s="100">
        <v>6.8</v>
      </c>
      <c r="H17" s="100">
        <v>7</v>
      </c>
      <c r="I17" s="100">
        <v>9.3</v>
      </c>
      <c r="J17" s="100">
        <v>8</v>
      </c>
      <c r="K17" s="100">
        <f t="shared" si="0"/>
        <v>7.616666666666667</v>
      </c>
      <c r="L17" s="91" t="str">
        <f t="shared" si="1"/>
        <v>Khá</v>
      </c>
      <c r="M17" s="91" t="s">
        <v>11</v>
      </c>
      <c r="N17" s="281"/>
    </row>
    <row r="18" spans="1:14" s="179" customFormat="1" ht="18" customHeight="1">
      <c r="A18" s="151">
        <v>9</v>
      </c>
      <c r="B18" s="47" t="s">
        <v>267</v>
      </c>
      <c r="C18" s="79" t="s">
        <v>166</v>
      </c>
      <c r="D18" s="45">
        <v>35870</v>
      </c>
      <c r="E18" s="70" t="s">
        <v>15</v>
      </c>
      <c r="F18" s="46" t="s">
        <v>10</v>
      </c>
      <c r="G18" s="28">
        <v>6.7</v>
      </c>
      <c r="H18" s="100">
        <v>6.5</v>
      </c>
      <c r="I18" s="100">
        <v>8.8</v>
      </c>
      <c r="J18" s="100">
        <v>8</v>
      </c>
      <c r="K18" s="100">
        <f t="shared" si="0"/>
        <v>7.483333333333334</v>
      </c>
      <c r="L18" s="91" t="str">
        <f t="shared" si="1"/>
        <v>Khá</v>
      </c>
      <c r="M18" s="29" t="s">
        <v>11</v>
      </c>
      <c r="N18" s="281"/>
    </row>
    <row r="19" spans="1:14" s="179" customFormat="1" ht="18" customHeight="1">
      <c r="A19" s="151">
        <v>10</v>
      </c>
      <c r="B19" s="47" t="s">
        <v>268</v>
      </c>
      <c r="C19" s="79" t="s">
        <v>166</v>
      </c>
      <c r="D19" s="73">
        <v>35595</v>
      </c>
      <c r="E19" s="70" t="s">
        <v>15</v>
      </c>
      <c r="F19" s="46" t="s">
        <v>10</v>
      </c>
      <c r="G19" s="28">
        <v>6.6</v>
      </c>
      <c r="H19" s="100">
        <v>6.5</v>
      </c>
      <c r="I19" s="100">
        <v>8.8</v>
      </c>
      <c r="J19" s="100">
        <v>8</v>
      </c>
      <c r="K19" s="100">
        <f t="shared" si="0"/>
        <v>7.433333333333333</v>
      </c>
      <c r="L19" s="91" t="str">
        <f t="shared" si="1"/>
        <v>Khá</v>
      </c>
      <c r="M19" s="29" t="s">
        <v>11</v>
      </c>
      <c r="N19" s="281"/>
    </row>
    <row r="20" spans="1:14" ht="18" customHeight="1">
      <c r="A20" s="16">
        <v>11</v>
      </c>
      <c r="B20" s="79" t="s">
        <v>269</v>
      </c>
      <c r="C20" s="79" t="s">
        <v>270</v>
      </c>
      <c r="D20" s="73">
        <v>35986</v>
      </c>
      <c r="E20" s="70" t="s">
        <v>15</v>
      </c>
      <c r="F20" s="46" t="s">
        <v>10</v>
      </c>
      <c r="G20" s="28">
        <v>6.7</v>
      </c>
      <c r="H20" s="28">
        <v>8</v>
      </c>
      <c r="I20" s="28">
        <v>9.3</v>
      </c>
      <c r="J20" s="28">
        <v>8</v>
      </c>
      <c r="K20" s="28">
        <f t="shared" si="0"/>
        <v>7.566666666666667</v>
      </c>
      <c r="L20" s="29" t="str">
        <f t="shared" si="1"/>
        <v>Khá</v>
      </c>
      <c r="M20" s="29" t="s">
        <v>11</v>
      </c>
      <c r="N20" s="281"/>
    </row>
    <row r="21" spans="1:14" ht="18" customHeight="1">
      <c r="A21" s="16">
        <v>12</v>
      </c>
      <c r="B21" s="47" t="s">
        <v>91</v>
      </c>
      <c r="C21" s="79" t="s">
        <v>144</v>
      </c>
      <c r="D21" s="45">
        <v>35810</v>
      </c>
      <c r="E21" s="70" t="s">
        <v>15</v>
      </c>
      <c r="F21" s="46" t="s">
        <v>10</v>
      </c>
      <c r="G21" s="28">
        <v>7</v>
      </c>
      <c r="H21" s="28">
        <v>7</v>
      </c>
      <c r="I21" s="28">
        <v>8.8</v>
      </c>
      <c r="J21" s="28">
        <v>9</v>
      </c>
      <c r="K21" s="28">
        <f t="shared" si="0"/>
        <v>7.966666666666666</v>
      </c>
      <c r="L21" s="29" t="str">
        <f t="shared" si="1"/>
        <v>Giỏi</v>
      </c>
      <c r="M21" s="29" t="s">
        <v>11</v>
      </c>
      <c r="N21" s="281"/>
    </row>
    <row r="22" spans="1:14" s="179" customFormat="1" ht="18" customHeight="1">
      <c r="A22" s="151">
        <v>13</v>
      </c>
      <c r="B22" s="47" t="s">
        <v>116</v>
      </c>
      <c r="C22" s="79" t="s">
        <v>271</v>
      </c>
      <c r="D22" s="73">
        <v>35858</v>
      </c>
      <c r="E22" s="70" t="s">
        <v>15</v>
      </c>
      <c r="F22" s="46" t="s">
        <v>10</v>
      </c>
      <c r="G22" s="28">
        <v>7</v>
      </c>
      <c r="H22" s="100">
        <v>7.5</v>
      </c>
      <c r="I22" s="100">
        <v>7.8</v>
      </c>
      <c r="J22" s="100">
        <v>8</v>
      </c>
      <c r="K22" s="100">
        <f t="shared" si="0"/>
        <v>7.466666666666666</v>
      </c>
      <c r="L22" s="91" t="str">
        <f t="shared" si="1"/>
        <v>Khá</v>
      </c>
      <c r="M22" s="29" t="s">
        <v>11</v>
      </c>
      <c r="N22" s="281"/>
    </row>
    <row r="23" spans="1:14" ht="18" customHeight="1" thickBot="1">
      <c r="A23" s="25">
        <v>14</v>
      </c>
      <c r="B23" s="81" t="s">
        <v>272</v>
      </c>
      <c r="C23" s="81" t="s">
        <v>30</v>
      </c>
      <c r="D23" s="82">
        <v>35432</v>
      </c>
      <c r="E23" s="83" t="s">
        <v>15</v>
      </c>
      <c r="F23" s="84" t="s">
        <v>10</v>
      </c>
      <c r="G23" s="113">
        <v>6.9</v>
      </c>
      <c r="H23" s="113">
        <v>7</v>
      </c>
      <c r="I23" s="113">
        <v>9.3</v>
      </c>
      <c r="J23" s="113">
        <v>8</v>
      </c>
      <c r="K23" s="113">
        <f t="shared" si="0"/>
        <v>7.666666666666667</v>
      </c>
      <c r="L23" s="32" t="str">
        <f t="shared" si="1"/>
        <v>Khá</v>
      </c>
      <c r="M23" s="32" t="s">
        <v>11</v>
      </c>
      <c r="N23" s="282"/>
    </row>
    <row r="24" ht="13.5" thickTop="1"/>
  </sheetData>
  <sheetProtection/>
  <mergeCells count="9">
    <mergeCell ref="A7:M7"/>
    <mergeCell ref="B9:C9"/>
    <mergeCell ref="H1:N1"/>
    <mergeCell ref="A2:E2"/>
    <mergeCell ref="H2:N2"/>
    <mergeCell ref="A4:M4"/>
    <mergeCell ref="A5:M5"/>
    <mergeCell ref="A6:M6"/>
    <mergeCell ref="A1:E1"/>
  </mergeCells>
  <printOptions/>
  <pageMargins left="0.45" right="0.2" top="0.25" bottom="0.25" header="0.3" footer="0.3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4">
      <selection activeCell="G14" sqref="G14"/>
    </sheetView>
  </sheetViews>
  <sheetFormatPr defaultColWidth="9.140625" defaultRowHeight="12.75"/>
  <cols>
    <col min="1" max="1" width="4.140625" style="4" bestFit="1" customWidth="1"/>
    <col min="2" max="2" width="20.28125" style="2" bestFit="1" customWidth="1"/>
    <col min="3" max="3" width="8.8515625" style="2" bestFit="1" customWidth="1"/>
    <col min="4" max="4" width="13.00390625" style="3" bestFit="1" customWidth="1"/>
    <col min="5" max="5" width="8.421875" style="2" customWidth="1"/>
    <col min="6" max="6" width="10.140625" style="2" bestFit="1" customWidth="1"/>
    <col min="7" max="7" width="8.28125" style="2" customWidth="1"/>
    <col min="8" max="8" width="10.57421875" style="2" bestFit="1" customWidth="1"/>
    <col min="9" max="9" width="8.421875" style="2" bestFit="1" customWidth="1"/>
    <col min="10" max="10" width="8.7109375" style="4" bestFit="1" customWidth="1"/>
    <col min="11" max="11" width="12.00390625" style="4" customWidth="1"/>
    <col min="12" max="12" width="10.7109375" style="2" bestFit="1" customWidth="1"/>
    <col min="13" max="13" width="9.57421875" style="2" customWidth="1"/>
    <col min="14" max="14" width="8.421875" style="2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110"/>
    </row>
    <row r="5" spans="1:14" s="1" customFormat="1" ht="19.5" customHeight="1">
      <c r="A5" s="324" t="s">
        <v>367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373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32" t="s">
        <v>396</v>
      </c>
      <c r="I9" s="333" t="s">
        <v>397</v>
      </c>
      <c r="J9" s="332" t="s">
        <v>398</v>
      </c>
      <c r="K9" s="301" t="s">
        <v>399</v>
      </c>
      <c r="L9" s="301" t="s">
        <v>400</v>
      </c>
      <c r="M9" s="36" t="s">
        <v>4</v>
      </c>
      <c r="N9" s="318" t="s">
        <v>407</v>
      </c>
      <c r="O9" s="300" t="s">
        <v>401</v>
      </c>
      <c r="P9" s="15" t="s">
        <v>402</v>
      </c>
    </row>
    <row r="10" spans="1:14" s="339" customFormat="1" ht="18" customHeight="1" thickTop="1">
      <c r="A10" s="354">
        <v>1</v>
      </c>
      <c r="B10" s="67" t="s">
        <v>60</v>
      </c>
      <c r="C10" s="248" t="s">
        <v>326</v>
      </c>
      <c r="D10" s="68">
        <v>35276</v>
      </c>
      <c r="E10" s="42" t="s">
        <v>7</v>
      </c>
      <c r="F10" s="220" t="s">
        <v>10</v>
      </c>
      <c r="G10" s="20">
        <v>7.9</v>
      </c>
      <c r="H10" s="199">
        <v>9.5</v>
      </c>
      <c r="I10" s="199">
        <v>8</v>
      </c>
      <c r="J10" s="199">
        <v>8.5</v>
      </c>
      <c r="K10" s="359">
        <f>(G10*3+I10+J10*2)/6</f>
        <v>8.116666666666667</v>
      </c>
      <c r="L10" s="360" t="str">
        <f>IF(OR(H10&lt;5,I10&lt;5,J10&lt;5),"Hỏng TN",IF(K10&gt;=8.95,"XS",IF(K10&gt;=7.95,"Giỏi",IF(K10&gt;=6.95,"Khá",IF(K10&gt;=5.95,"TB-Khá","TB")))))</f>
        <v>Giỏi</v>
      </c>
      <c r="M10" s="174" t="s">
        <v>11</v>
      </c>
      <c r="N10" s="283"/>
    </row>
    <row r="11" spans="1:17" s="179" customFormat="1" ht="18" customHeight="1">
      <c r="A11" s="151">
        <v>2</v>
      </c>
      <c r="B11" s="182" t="s">
        <v>327</v>
      </c>
      <c r="C11" s="80" t="s">
        <v>328</v>
      </c>
      <c r="D11" s="218" t="s">
        <v>329</v>
      </c>
      <c r="E11" s="49" t="s">
        <v>15</v>
      </c>
      <c r="F11" s="46" t="s">
        <v>10</v>
      </c>
      <c r="G11" s="22">
        <v>7.9</v>
      </c>
      <c r="H11" s="100">
        <v>8.5</v>
      </c>
      <c r="I11" s="100">
        <v>7.4</v>
      </c>
      <c r="J11" s="100">
        <v>8.8</v>
      </c>
      <c r="K11" s="100">
        <f>(G11*3+I11+J11*2)/6</f>
        <v>8.116666666666667</v>
      </c>
      <c r="L11" s="91" t="str">
        <f>IF(OR(H11&lt;5,I11&lt;5,J11&lt;5),"Hỏng TN",IF(K11&gt;=8.95,"XS",IF(K11&gt;=7.95,"Giỏi",IF(K11&gt;=6.95,"Khá",IF(K11&gt;=5.95,"TB-Khá","TB")))))</f>
        <v>Giỏi</v>
      </c>
      <c r="M11" s="99" t="s">
        <v>11</v>
      </c>
      <c r="N11" s="319"/>
      <c r="Q11" s="339"/>
    </row>
    <row r="12" spans="1:14" s="179" customFormat="1" ht="18" customHeight="1">
      <c r="A12" s="151">
        <v>3</v>
      </c>
      <c r="B12" s="182" t="s">
        <v>330</v>
      </c>
      <c r="C12" s="78" t="s">
        <v>228</v>
      </c>
      <c r="D12" s="183">
        <v>36157</v>
      </c>
      <c r="E12" s="49" t="s">
        <v>7</v>
      </c>
      <c r="F12" s="22" t="s">
        <v>10</v>
      </c>
      <c r="G12" s="54">
        <v>8.3</v>
      </c>
      <c r="H12" s="100">
        <v>9</v>
      </c>
      <c r="I12" s="100">
        <v>7.3</v>
      </c>
      <c r="J12" s="100">
        <v>8.4</v>
      </c>
      <c r="K12" s="100">
        <f>(G12*3+I12+J12*2)/6</f>
        <v>8.166666666666666</v>
      </c>
      <c r="L12" s="91" t="str">
        <f>IF(OR(H12&lt;5,I12&lt;5,J12&lt;5),"Hỏng TN",IF(K12&gt;=8.95,"XS",IF(K12&gt;=7.95,"Giỏi",IF(K12&gt;=6.95,"Khá",IF(K12&gt;=5.95,"TB-Khá","TB")))))</f>
        <v>Giỏi</v>
      </c>
      <c r="M12" s="99" t="s">
        <v>11</v>
      </c>
      <c r="N12" s="319"/>
    </row>
    <row r="13" spans="1:14" s="179" customFormat="1" ht="18" customHeight="1" thickBot="1">
      <c r="A13" s="152">
        <v>4</v>
      </c>
      <c r="B13" s="267" t="s">
        <v>331</v>
      </c>
      <c r="C13" s="268" t="s">
        <v>43</v>
      </c>
      <c r="D13" s="269">
        <v>35892</v>
      </c>
      <c r="E13" s="270" t="s">
        <v>7</v>
      </c>
      <c r="F13" s="271" t="s">
        <v>10</v>
      </c>
      <c r="G13" s="103">
        <v>7.6</v>
      </c>
      <c r="H13" s="109">
        <v>9</v>
      </c>
      <c r="I13" s="109">
        <v>7.3</v>
      </c>
      <c r="J13" s="109">
        <v>8.1</v>
      </c>
      <c r="K13" s="109">
        <f>(G13*3+I13+J13*2)/6</f>
        <v>7.716666666666666</v>
      </c>
      <c r="L13" s="105" t="str">
        <f>IF(OR(H13&lt;5,I13&lt;5,J13&lt;5),"Hỏng TN",IF(K13&gt;=8.95,"XS",IF(K13&gt;=7.95,"Giỏi",IF(K13&gt;=6.95,"Khá",IF(K13&gt;=5.95,"TB-Khá","TB")))))</f>
        <v>Khá</v>
      </c>
      <c r="M13" s="32" t="s">
        <v>11</v>
      </c>
      <c r="N13" s="282"/>
    </row>
    <row r="14" ht="13.5" thickTop="1"/>
  </sheetData>
  <sheetProtection/>
  <mergeCells count="9">
    <mergeCell ref="A7:M7"/>
    <mergeCell ref="H1:N1"/>
    <mergeCell ref="A2:E2"/>
    <mergeCell ref="H2:N2"/>
    <mergeCell ref="A4:M4"/>
    <mergeCell ref="A5:M5"/>
    <mergeCell ref="A6:M6"/>
    <mergeCell ref="B9:C9"/>
    <mergeCell ref="A1:E1"/>
  </mergeCells>
  <printOptions/>
  <pageMargins left="0.45" right="0.2" top="0.25" bottom="0.25" header="0.3" footer="0.3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O4" sqref="O1:R16384"/>
    </sheetView>
  </sheetViews>
  <sheetFormatPr defaultColWidth="9.140625" defaultRowHeight="12.75"/>
  <cols>
    <col min="1" max="1" width="4.140625" style="4" bestFit="1" customWidth="1"/>
    <col min="2" max="2" width="17.140625" style="2" customWidth="1"/>
    <col min="3" max="3" width="7.140625" style="2" customWidth="1"/>
    <col min="4" max="4" width="13.00390625" style="3" bestFit="1" customWidth="1"/>
    <col min="5" max="5" width="11.140625" style="2" customWidth="1"/>
    <col min="6" max="6" width="10.140625" style="2" bestFit="1" customWidth="1"/>
    <col min="7" max="7" width="11.421875" style="2" bestFit="1" customWidth="1"/>
    <col min="8" max="8" width="10.57421875" style="2" bestFit="1" customWidth="1"/>
    <col min="9" max="9" width="8.421875" style="2" bestFit="1" customWidth="1"/>
    <col min="10" max="10" width="8.7109375" style="4" bestFit="1" customWidth="1"/>
    <col min="11" max="11" width="12.00390625" style="4" customWidth="1"/>
    <col min="12" max="12" width="10.7109375" style="2" bestFit="1" customWidth="1"/>
    <col min="13" max="13" width="9.57421875" style="2" customWidth="1"/>
    <col min="14" max="14" width="8.421875" style="2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110"/>
    </row>
    <row r="5" spans="1:14" s="1" customFormat="1" ht="19.5" customHeight="1">
      <c r="A5" s="324" t="s">
        <v>320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374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32" t="s">
        <v>396</v>
      </c>
      <c r="I9" s="333" t="s">
        <v>397</v>
      </c>
      <c r="J9" s="332" t="s">
        <v>398</v>
      </c>
      <c r="K9" s="301" t="s">
        <v>399</v>
      </c>
      <c r="L9" s="301" t="s">
        <v>400</v>
      </c>
      <c r="M9" s="36" t="s">
        <v>4</v>
      </c>
      <c r="N9" s="318" t="s">
        <v>407</v>
      </c>
      <c r="O9" s="300" t="s">
        <v>401</v>
      </c>
      <c r="P9" s="15" t="s">
        <v>402</v>
      </c>
    </row>
    <row r="10" spans="1:14" s="339" customFormat="1" ht="18" customHeight="1" thickTop="1">
      <c r="A10" s="354">
        <v>1</v>
      </c>
      <c r="B10" s="184" t="s">
        <v>58</v>
      </c>
      <c r="C10" s="250" t="s">
        <v>77</v>
      </c>
      <c r="D10" s="251">
        <v>34838</v>
      </c>
      <c r="E10" s="233" t="s">
        <v>7</v>
      </c>
      <c r="F10" s="185" t="s">
        <v>10</v>
      </c>
      <c r="G10" s="199">
        <v>8.7</v>
      </c>
      <c r="H10" s="199">
        <v>9.5</v>
      </c>
      <c r="I10" s="199">
        <v>9.5</v>
      </c>
      <c r="J10" s="199">
        <v>9</v>
      </c>
      <c r="K10" s="359">
        <f aca="true" t="shared" si="0" ref="K10:K16">(G10*3+I10+J10*2)/6</f>
        <v>8.933333333333332</v>
      </c>
      <c r="L10" s="360" t="str">
        <f aca="true" t="shared" si="1" ref="L10:L16">IF(OR(H10&lt;5,I10&lt;5,J10&lt;5),"Hỏng TN",IF(K10&gt;=8.95,"XS",IF(K10&gt;=7.95,"Giỏi",IF(K10&gt;=6.95,"Khá",IF(K10&gt;=5.95,"TB-Khá","TB")))))</f>
        <v>Giỏi</v>
      </c>
      <c r="M10" s="174" t="s">
        <v>111</v>
      </c>
      <c r="N10" s="283"/>
    </row>
    <row r="11" spans="1:17" s="179" customFormat="1" ht="18" customHeight="1">
      <c r="A11" s="151">
        <v>2</v>
      </c>
      <c r="B11" s="47" t="s">
        <v>321</v>
      </c>
      <c r="C11" s="48" t="s">
        <v>23</v>
      </c>
      <c r="D11" s="45">
        <v>35827</v>
      </c>
      <c r="E11" s="49" t="s">
        <v>7</v>
      </c>
      <c r="F11" s="46" t="s">
        <v>10</v>
      </c>
      <c r="G11" s="99">
        <v>8.7</v>
      </c>
      <c r="H11" s="100">
        <v>9.5</v>
      </c>
      <c r="I11" s="100">
        <v>9.5</v>
      </c>
      <c r="J11" s="100">
        <v>9.1</v>
      </c>
      <c r="K11" s="100">
        <f t="shared" si="0"/>
        <v>8.966666666666667</v>
      </c>
      <c r="L11" s="91" t="str">
        <f t="shared" si="1"/>
        <v>XS</v>
      </c>
      <c r="M11" s="99" t="s">
        <v>111</v>
      </c>
      <c r="N11" s="319"/>
      <c r="Q11" s="339"/>
    </row>
    <row r="12" spans="1:14" s="179" customFormat="1" ht="18" customHeight="1">
      <c r="A12" s="151">
        <v>3</v>
      </c>
      <c r="B12" s="75" t="s">
        <v>226</v>
      </c>
      <c r="C12" s="76" t="s">
        <v>322</v>
      </c>
      <c r="D12" s="77">
        <v>35526</v>
      </c>
      <c r="E12" s="49" t="s">
        <v>15</v>
      </c>
      <c r="F12" s="46" t="s">
        <v>10</v>
      </c>
      <c r="G12" s="100">
        <v>6.8</v>
      </c>
      <c r="H12" s="100">
        <v>9</v>
      </c>
      <c r="I12" s="100">
        <v>6</v>
      </c>
      <c r="J12" s="100">
        <v>7.4</v>
      </c>
      <c r="K12" s="100">
        <f t="shared" si="0"/>
        <v>6.866666666666667</v>
      </c>
      <c r="L12" s="91" t="str">
        <f t="shared" si="1"/>
        <v>TB-Khá</v>
      </c>
      <c r="M12" s="99" t="s">
        <v>11</v>
      </c>
      <c r="N12" s="319"/>
    </row>
    <row r="13" spans="1:14" s="179" customFormat="1" ht="18" customHeight="1">
      <c r="A13" s="151">
        <v>4</v>
      </c>
      <c r="B13" s="47" t="s">
        <v>311</v>
      </c>
      <c r="C13" s="48" t="s">
        <v>323</v>
      </c>
      <c r="D13" s="45">
        <v>30631</v>
      </c>
      <c r="E13" s="49" t="s">
        <v>15</v>
      </c>
      <c r="F13" s="46" t="s">
        <v>10</v>
      </c>
      <c r="G13" s="100">
        <v>7.9</v>
      </c>
      <c r="H13" s="100">
        <v>9</v>
      </c>
      <c r="I13" s="100">
        <v>8.5</v>
      </c>
      <c r="J13" s="100">
        <v>7.65</v>
      </c>
      <c r="K13" s="100">
        <f t="shared" si="0"/>
        <v>7.916666666666667</v>
      </c>
      <c r="L13" s="91" t="str">
        <f t="shared" si="1"/>
        <v>Khá</v>
      </c>
      <c r="M13" s="29" t="s">
        <v>11</v>
      </c>
      <c r="N13" s="281"/>
    </row>
    <row r="14" spans="1:14" s="179" customFormat="1" ht="18" customHeight="1">
      <c r="A14" s="151">
        <v>5</v>
      </c>
      <c r="B14" s="75" t="s">
        <v>324</v>
      </c>
      <c r="C14" s="78" t="s">
        <v>185</v>
      </c>
      <c r="D14" s="77">
        <v>36102</v>
      </c>
      <c r="E14" s="49" t="s">
        <v>15</v>
      </c>
      <c r="F14" s="46" t="s">
        <v>10</v>
      </c>
      <c r="G14" s="100">
        <v>6.5</v>
      </c>
      <c r="H14" s="100">
        <v>8</v>
      </c>
      <c r="I14" s="100">
        <v>5.5</v>
      </c>
      <c r="J14" s="100">
        <v>7.8</v>
      </c>
      <c r="K14" s="100">
        <f t="shared" si="0"/>
        <v>6.766666666666667</v>
      </c>
      <c r="L14" s="91" t="str">
        <f t="shared" si="1"/>
        <v>TB-Khá</v>
      </c>
      <c r="M14" s="29" t="s">
        <v>11</v>
      </c>
      <c r="N14" s="281"/>
    </row>
    <row r="15" spans="1:14" s="179" customFormat="1" ht="18" customHeight="1">
      <c r="A15" s="151">
        <v>6</v>
      </c>
      <c r="B15" s="47" t="s">
        <v>36</v>
      </c>
      <c r="C15" s="79" t="s">
        <v>21</v>
      </c>
      <c r="D15" s="45">
        <v>35649</v>
      </c>
      <c r="E15" s="49" t="s">
        <v>7</v>
      </c>
      <c r="F15" s="46" t="s">
        <v>10</v>
      </c>
      <c r="G15" s="100">
        <v>7.5</v>
      </c>
      <c r="H15" s="100">
        <v>9</v>
      </c>
      <c r="I15" s="100">
        <v>6.5</v>
      </c>
      <c r="J15" s="100">
        <v>8.15</v>
      </c>
      <c r="K15" s="100">
        <f t="shared" si="0"/>
        <v>7.55</v>
      </c>
      <c r="L15" s="91" t="str">
        <f t="shared" si="1"/>
        <v>Khá</v>
      </c>
      <c r="M15" s="29" t="s">
        <v>11</v>
      </c>
      <c r="N15" s="281"/>
    </row>
    <row r="16" spans="1:14" s="179" customFormat="1" ht="18" customHeight="1" thickBot="1">
      <c r="A16" s="152">
        <v>7</v>
      </c>
      <c r="B16" s="108" t="s">
        <v>325</v>
      </c>
      <c r="C16" s="81" t="s">
        <v>149</v>
      </c>
      <c r="D16" s="82">
        <v>35842</v>
      </c>
      <c r="E16" s="197" t="s">
        <v>15</v>
      </c>
      <c r="F16" s="84" t="s">
        <v>10</v>
      </c>
      <c r="G16" s="109">
        <v>6.6</v>
      </c>
      <c r="H16" s="109">
        <v>9</v>
      </c>
      <c r="I16" s="109">
        <v>6.3</v>
      </c>
      <c r="J16" s="109">
        <v>6.8</v>
      </c>
      <c r="K16" s="109">
        <f t="shared" si="0"/>
        <v>6.616666666666666</v>
      </c>
      <c r="L16" s="105" t="str">
        <f t="shared" si="1"/>
        <v>TB-Khá</v>
      </c>
      <c r="M16" s="32" t="s">
        <v>11</v>
      </c>
      <c r="N16" s="282"/>
    </row>
    <row r="17" ht="13.5" thickTop="1"/>
  </sheetData>
  <sheetProtection/>
  <mergeCells count="9">
    <mergeCell ref="A7:M7"/>
    <mergeCell ref="B9:C9"/>
    <mergeCell ref="H1:N1"/>
    <mergeCell ref="A2:E2"/>
    <mergeCell ref="H2:N2"/>
    <mergeCell ref="A4:M4"/>
    <mergeCell ref="A5:M5"/>
    <mergeCell ref="A6:M6"/>
    <mergeCell ref="A1:E1"/>
  </mergeCells>
  <printOptions/>
  <pageMargins left="0.45" right="0.2" top="0.25" bottom="0.25" header="0.3" footer="0.3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8">
      <selection activeCell="A4" sqref="A4:M4"/>
    </sheetView>
  </sheetViews>
  <sheetFormatPr defaultColWidth="9.140625" defaultRowHeight="12.75"/>
  <cols>
    <col min="1" max="1" width="4.140625" style="4" bestFit="1" customWidth="1"/>
    <col min="2" max="2" width="21.140625" style="2" bestFit="1" customWidth="1"/>
    <col min="3" max="3" width="8.8515625" style="2" bestFit="1" customWidth="1"/>
    <col min="4" max="4" width="13.00390625" style="3" bestFit="1" customWidth="1"/>
    <col min="5" max="5" width="11.140625" style="2" customWidth="1"/>
    <col min="6" max="6" width="10.140625" style="2" customWidth="1"/>
    <col min="7" max="7" width="9.28125" style="2" customWidth="1"/>
    <col min="8" max="8" width="8.421875" style="2" customWidth="1"/>
    <col min="9" max="9" width="8.421875" style="2" bestFit="1" customWidth="1"/>
    <col min="10" max="10" width="8.7109375" style="4" bestFit="1" customWidth="1"/>
    <col min="11" max="11" width="12.00390625" style="4" customWidth="1"/>
    <col min="12" max="12" width="10.7109375" style="2" bestFit="1" customWidth="1"/>
    <col min="13" max="13" width="9.57421875" style="2" customWidth="1"/>
    <col min="14" max="14" width="8.421875" style="2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110"/>
    </row>
    <row r="5" spans="1:14" s="1" customFormat="1" ht="19.5" customHeight="1">
      <c r="A5" s="324" t="s">
        <v>332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372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32" t="s">
        <v>396</v>
      </c>
      <c r="I9" s="333" t="s">
        <v>397</v>
      </c>
      <c r="J9" s="332" t="s">
        <v>398</v>
      </c>
      <c r="K9" s="301" t="s">
        <v>399</v>
      </c>
      <c r="L9" s="301" t="s">
        <v>400</v>
      </c>
      <c r="M9" s="36" t="s">
        <v>4</v>
      </c>
      <c r="N9" s="318" t="s">
        <v>407</v>
      </c>
      <c r="O9" s="300" t="s">
        <v>401</v>
      </c>
      <c r="P9" s="15" t="s">
        <v>402</v>
      </c>
    </row>
    <row r="10" spans="1:14" s="339" customFormat="1" ht="18" customHeight="1" thickTop="1">
      <c r="A10" s="354">
        <v>1</v>
      </c>
      <c r="B10" s="184" t="s">
        <v>333</v>
      </c>
      <c r="C10" s="250" t="s">
        <v>40</v>
      </c>
      <c r="D10" s="251">
        <v>36046</v>
      </c>
      <c r="E10" s="233" t="s">
        <v>7</v>
      </c>
      <c r="F10" s="185" t="s">
        <v>10</v>
      </c>
      <c r="G10" s="199">
        <v>7.2</v>
      </c>
      <c r="H10" s="199">
        <v>7</v>
      </c>
      <c r="I10" s="199">
        <v>8.7</v>
      </c>
      <c r="J10" s="199">
        <v>7.5</v>
      </c>
      <c r="K10" s="359">
        <f aca="true" t="shared" si="0" ref="K10:K21">(G10*3+I10+J10*2)/6</f>
        <v>7.55</v>
      </c>
      <c r="L10" s="360" t="str">
        <f aca="true" t="shared" si="1" ref="L10:L21">IF(OR(H10&lt;5,I10&lt;5,J10&lt;5),"Hỏng TN",IF(K10&gt;=8.95,"XS",IF(K10&gt;=7.95,"Giỏi",IF(K10&gt;=6.95,"Khá",IF(K10&gt;=5.95,"TB-Khá","TB")))))</f>
        <v>Khá</v>
      </c>
      <c r="M10" s="174" t="s">
        <v>11</v>
      </c>
      <c r="N10" s="283"/>
    </row>
    <row r="11" spans="1:17" s="179" customFormat="1" ht="18" customHeight="1">
      <c r="A11" s="151">
        <v>2</v>
      </c>
      <c r="B11" s="153" t="s">
        <v>392</v>
      </c>
      <c r="C11" s="219" t="s">
        <v>393</v>
      </c>
      <c r="D11" s="378">
        <v>35648</v>
      </c>
      <c r="E11" s="246" t="s">
        <v>7</v>
      </c>
      <c r="F11" s="55" t="s">
        <v>10</v>
      </c>
      <c r="G11" s="99">
        <v>7.9</v>
      </c>
      <c r="H11" s="100">
        <v>8</v>
      </c>
      <c r="I11" s="100">
        <v>6</v>
      </c>
      <c r="J11" s="100">
        <v>8.5</v>
      </c>
      <c r="K11" s="100">
        <f t="shared" si="0"/>
        <v>7.783333333333334</v>
      </c>
      <c r="L11" s="91" t="str">
        <f t="shared" si="1"/>
        <v>Khá</v>
      </c>
      <c r="M11" s="99" t="s">
        <v>11</v>
      </c>
      <c r="N11" s="319"/>
      <c r="Q11" s="339"/>
    </row>
    <row r="12" spans="1:14" s="179" customFormat="1" ht="18" customHeight="1">
      <c r="A12" s="151">
        <v>3</v>
      </c>
      <c r="B12" s="188" t="s">
        <v>334</v>
      </c>
      <c r="C12" s="227" t="s">
        <v>335</v>
      </c>
      <c r="D12" s="379">
        <v>35799</v>
      </c>
      <c r="E12" s="246" t="s">
        <v>7</v>
      </c>
      <c r="F12" s="55" t="s">
        <v>172</v>
      </c>
      <c r="G12" s="100">
        <v>7.2</v>
      </c>
      <c r="H12" s="100">
        <v>5</v>
      </c>
      <c r="I12" s="100">
        <v>5</v>
      </c>
      <c r="J12" s="100">
        <v>7.8</v>
      </c>
      <c r="K12" s="100">
        <f t="shared" si="0"/>
        <v>7.033333333333334</v>
      </c>
      <c r="L12" s="91" t="str">
        <f t="shared" si="1"/>
        <v>Khá</v>
      </c>
      <c r="M12" s="99" t="s">
        <v>11</v>
      </c>
      <c r="N12" s="319"/>
    </row>
    <row r="13" spans="1:14" s="179" customFormat="1" ht="18" customHeight="1">
      <c r="A13" s="151">
        <v>4</v>
      </c>
      <c r="B13" s="153" t="s">
        <v>336</v>
      </c>
      <c r="C13" s="219" t="s">
        <v>337</v>
      </c>
      <c r="D13" s="378">
        <v>35144</v>
      </c>
      <c r="E13" s="246" t="s">
        <v>7</v>
      </c>
      <c r="F13" s="55" t="s">
        <v>10</v>
      </c>
      <c r="G13" s="100">
        <v>8.5</v>
      </c>
      <c r="H13" s="100">
        <v>6.5</v>
      </c>
      <c r="I13" s="100">
        <v>8.2</v>
      </c>
      <c r="J13" s="100">
        <v>9.5</v>
      </c>
      <c r="K13" s="100">
        <f t="shared" si="0"/>
        <v>8.783333333333333</v>
      </c>
      <c r="L13" s="91" t="str">
        <f t="shared" si="1"/>
        <v>Giỏi</v>
      </c>
      <c r="M13" s="29" t="s">
        <v>11</v>
      </c>
      <c r="N13" s="281"/>
    </row>
    <row r="14" spans="1:14" s="179" customFormat="1" ht="18" customHeight="1">
      <c r="A14" s="151">
        <v>5</v>
      </c>
      <c r="B14" s="188" t="s">
        <v>338</v>
      </c>
      <c r="C14" s="154" t="s">
        <v>339</v>
      </c>
      <c r="D14" s="379">
        <v>35934</v>
      </c>
      <c r="E14" s="246" t="s">
        <v>7</v>
      </c>
      <c r="F14" s="55" t="s">
        <v>10</v>
      </c>
      <c r="G14" s="100">
        <v>7.7</v>
      </c>
      <c r="H14" s="100">
        <v>7.5</v>
      </c>
      <c r="I14" s="100">
        <v>7.8</v>
      </c>
      <c r="J14" s="100">
        <v>8.5</v>
      </c>
      <c r="K14" s="100">
        <f t="shared" si="0"/>
        <v>7.983333333333334</v>
      </c>
      <c r="L14" s="91" t="str">
        <f t="shared" si="1"/>
        <v>Giỏi</v>
      </c>
      <c r="M14" s="29" t="s">
        <v>11</v>
      </c>
      <c r="N14" s="281"/>
    </row>
    <row r="15" spans="1:14" s="179" customFormat="1" ht="18" customHeight="1">
      <c r="A15" s="151">
        <v>6</v>
      </c>
      <c r="B15" s="153" t="s">
        <v>340</v>
      </c>
      <c r="C15" s="146" t="s">
        <v>341</v>
      </c>
      <c r="D15" s="378">
        <v>35797</v>
      </c>
      <c r="E15" s="246" t="s">
        <v>7</v>
      </c>
      <c r="F15" s="55" t="s">
        <v>10</v>
      </c>
      <c r="G15" s="100">
        <v>7.9</v>
      </c>
      <c r="H15" s="100">
        <v>9</v>
      </c>
      <c r="I15" s="100">
        <v>7.8</v>
      </c>
      <c r="J15" s="100">
        <v>8</v>
      </c>
      <c r="K15" s="100">
        <f t="shared" si="0"/>
        <v>7.916666666666667</v>
      </c>
      <c r="L15" s="91" t="str">
        <f t="shared" si="1"/>
        <v>Khá</v>
      </c>
      <c r="M15" s="29" t="s">
        <v>11</v>
      </c>
      <c r="N15" s="281"/>
    </row>
    <row r="16" spans="1:14" s="179" customFormat="1" ht="18" customHeight="1">
      <c r="A16" s="151">
        <v>7</v>
      </c>
      <c r="B16" s="153" t="s">
        <v>24</v>
      </c>
      <c r="C16" s="146" t="s">
        <v>67</v>
      </c>
      <c r="D16" s="378">
        <v>35754</v>
      </c>
      <c r="E16" s="246" t="s">
        <v>7</v>
      </c>
      <c r="F16" s="55" t="s">
        <v>10</v>
      </c>
      <c r="G16" s="100">
        <v>7</v>
      </c>
      <c r="H16" s="100">
        <v>8.5</v>
      </c>
      <c r="I16" s="100">
        <v>7.5</v>
      </c>
      <c r="J16" s="100">
        <v>7.8</v>
      </c>
      <c r="K16" s="100">
        <f t="shared" si="0"/>
        <v>7.3500000000000005</v>
      </c>
      <c r="L16" s="91" t="str">
        <f t="shared" si="1"/>
        <v>Khá</v>
      </c>
      <c r="M16" s="29" t="s">
        <v>11</v>
      </c>
      <c r="N16" s="281"/>
    </row>
    <row r="17" spans="1:14" s="179" customFormat="1" ht="18" customHeight="1">
      <c r="A17" s="151">
        <v>8</v>
      </c>
      <c r="B17" s="153" t="s">
        <v>32</v>
      </c>
      <c r="C17" s="146" t="s">
        <v>342</v>
      </c>
      <c r="D17" s="378">
        <v>36119</v>
      </c>
      <c r="E17" s="246" t="s">
        <v>7</v>
      </c>
      <c r="F17" s="55" t="s">
        <v>10</v>
      </c>
      <c r="G17" s="100">
        <v>8.2</v>
      </c>
      <c r="H17" s="100">
        <v>8</v>
      </c>
      <c r="I17" s="100">
        <v>8</v>
      </c>
      <c r="J17" s="100">
        <v>8.8</v>
      </c>
      <c r="K17" s="100">
        <f t="shared" si="0"/>
        <v>8.366666666666665</v>
      </c>
      <c r="L17" s="91" t="str">
        <f t="shared" si="1"/>
        <v>Giỏi</v>
      </c>
      <c r="M17" s="91" t="s">
        <v>11</v>
      </c>
      <c r="N17" s="281"/>
    </row>
    <row r="18" spans="1:14" s="179" customFormat="1" ht="18" customHeight="1">
      <c r="A18" s="151">
        <v>9</v>
      </c>
      <c r="B18" s="153" t="s">
        <v>343</v>
      </c>
      <c r="C18" s="146" t="s">
        <v>344</v>
      </c>
      <c r="D18" s="378">
        <v>36036</v>
      </c>
      <c r="E18" s="246" t="s">
        <v>7</v>
      </c>
      <c r="F18" s="55" t="s">
        <v>10</v>
      </c>
      <c r="G18" s="100">
        <v>8.1</v>
      </c>
      <c r="H18" s="100">
        <v>6.5</v>
      </c>
      <c r="I18" s="100">
        <v>7.5</v>
      </c>
      <c r="J18" s="100">
        <v>8.3</v>
      </c>
      <c r="K18" s="100">
        <f t="shared" si="0"/>
        <v>8.066666666666666</v>
      </c>
      <c r="L18" s="91" t="str">
        <f t="shared" si="1"/>
        <v>Giỏi</v>
      </c>
      <c r="M18" s="29" t="s">
        <v>11</v>
      </c>
      <c r="N18" s="281"/>
    </row>
    <row r="19" spans="1:14" s="179" customFormat="1" ht="18" customHeight="1">
      <c r="A19" s="151">
        <v>10</v>
      </c>
      <c r="B19" s="153" t="s">
        <v>18</v>
      </c>
      <c r="C19" s="146" t="s">
        <v>7</v>
      </c>
      <c r="D19" s="378">
        <v>35908</v>
      </c>
      <c r="E19" s="246" t="s">
        <v>7</v>
      </c>
      <c r="F19" s="55" t="s">
        <v>10</v>
      </c>
      <c r="G19" s="100">
        <v>7</v>
      </c>
      <c r="H19" s="100">
        <v>5</v>
      </c>
      <c r="I19" s="100">
        <v>7</v>
      </c>
      <c r="J19" s="100">
        <v>7</v>
      </c>
      <c r="K19" s="100">
        <f t="shared" si="0"/>
        <v>7</v>
      </c>
      <c r="L19" s="91" t="str">
        <f t="shared" si="1"/>
        <v>Khá</v>
      </c>
      <c r="M19" s="29" t="s">
        <v>11</v>
      </c>
      <c r="N19" s="281"/>
    </row>
    <row r="20" spans="1:14" ht="18" customHeight="1">
      <c r="A20" s="16">
        <v>11</v>
      </c>
      <c r="B20" s="153" t="s">
        <v>345</v>
      </c>
      <c r="C20" s="146" t="s">
        <v>203</v>
      </c>
      <c r="D20" s="378">
        <v>35917</v>
      </c>
      <c r="E20" s="246" t="s">
        <v>15</v>
      </c>
      <c r="F20" s="55" t="s">
        <v>19</v>
      </c>
      <c r="G20" s="100">
        <v>7.9</v>
      </c>
      <c r="H20" s="100">
        <v>6</v>
      </c>
      <c r="I20" s="100">
        <v>8</v>
      </c>
      <c r="J20" s="28">
        <v>8.3</v>
      </c>
      <c r="K20" s="28">
        <f t="shared" si="0"/>
        <v>8.05</v>
      </c>
      <c r="L20" s="29" t="str">
        <f t="shared" si="1"/>
        <v>Giỏi</v>
      </c>
      <c r="M20" s="29" t="s">
        <v>11</v>
      </c>
      <c r="N20" s="281"/>
    </row>
    <row r="21" spans="1:14" ht="18" customHeight="1" thickBot="1">
      <c r="A21" s="25">
        <v>12</v>
      </c>
      <c r="B21" s="267" t="s">
        <v>18</v>
      </c>
      <c r="C21" s="268" t="s">
        <v>346</v>
      </c>
      <c r="D21" s="269">
        <v>36021</v>
      </c>
      <c r="E21" s="103" t="s">
        <v>7</v>
      </c>
      <c r="F21" s="103" t="s">
        <v>10</v>
      </c>
      <c r="G21" s="109">
        <v>7.6</v>
      </c>
      <c r="H21" s="109">
        <v>8</v>
      </c>
      <c r="I21" s="109">
        <v>8.8</v>
      </c>
      <c r="J21" s="113">
        <v>8.3</v>
      </c>
      <c r="K21" s="113">
        <f t="shared" si="0"/>
        <v>8.033333333333333</v>
      </c>
      <c r="L21" s="32" t="str">
        <f t="shared" si="1"/>
        <v>Giỏi</v>
      </c>
      <c r="M21" s="32" t="s">
        <v>11</v>
      </c>
      <c r="N21" s="282"/>
    </row>
    <row r="22" ht="13.5" thickTop="1"/>
  </sheetData>
  <sheetProtection/>
  <mergeCells count="9">
    <mergeCell ref="A7:M7"/>
    <mergeCell ref="H1:N1"/>
    <mergeCell ref="A2:E2"/>
    <mergeCell ref="H2:N2"/>
    <mergeCell ref="A4:M4"/>
    <mergeCell ref="A5:M5"/>
    <mergeCell ref="A6:M6"/>
    <mergeCell ref="B9:C9"/>
    <mergeCell ref="A1:E1"/>
  </mergeCells>
  <printOptions/>
  <pageMargins left="0.2" right="0.2" top="0.25" bottom="0.25" header="0.3" footer="0.3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O1" sqref="O1:Q16384"/>
    </sheetView>
  </sheetViews>
  <sheetFormatPr defaultColWidth="9.140625" defaultRowHeight="12.75"/>
  <cols>
    <col min="1" max="1" width="4.140625" style="4" bestFit="1" customWidth="1"/>
    <col min="2" max="2" width="21.140625" style="2" bestFit="1" customWidth="1"/>
    <col min="3" max="3" width="8.8515625" style="2" bestFit="1" customWidth="1"/>
    <col min="4" max="4" width="13.00390625" style="3" bestFit="1" customWidth="1"/>
    <col min="5" max="5" width="11.140625" style="2" customWidth="1"/>
    <col min="6" max="6" width="10.140625" style="2" customWidth="1"/>
    <col min="7" max="7" width="9.8515625" style="2" customWidth="1"/>
    <col min="8" max="8" width="10.57421875" style="2" bestFit="1" customWidth="1"/>
    <col min="9" max="9" width="8.421875" style="2" bestFit="1" customWidth="1"/>
    <col min="10" max="10" width="8.7109375" style="4" bestFit="1" customWidth="1"/>
    <col min="11" max="11" width="12.00390625" style="4" customWidth="1"/>
    <col min="12" max="12" width="10.7109375" style="2" bestFit="1" customWidth="1"/>
    <col min="13" max="13" width="9.57421875" style="2" customWidth="1"/>
    <col min="14" max="14" width="8.421875" style="2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110"/>
    </row>
    <row r="5" spans="1:14" s="1" customFormat="1" ht="19.5" customHeight="1">
      <c r="A5" s="324" t="s">
        <v>97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372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32" t="s">
        <v>396</v>
      </c>
      <c r="I9" s="333" t="s">
        <v>397</v>
      </c>
      <c r="J9" s="332" t="s">
        <v>398</v>
      </c>
      <c r="K9" s="301" t="s">
        <v>399</v>
      </c>
      <c r="L9" s="301" t="s">
        <v>400</v>
      </c>
      <c r="M9" s="36" t="s">
        <v>4</v>
      </c>
      <c r="N9" s="318" t="s">
        <v>407</v>
      </c>
      <c r="O9" s="300" t="s">
        <v>401</v>
      </c>
      <c r="P9" s="15" t="s">
        <v>402</v>
      </c>
    </row>
    <row r="10" spans="1:14" s="339" customFormat="1" ht="18" customHeight="1" thickTop="1">
      <c r="A10" s="370">
        <v>1</v>
      </c>
      <c r="B10" s="380" t="s">
        <v>24</v>
      </c>
      <c r="C10" s="380" t="s">
        <v>42</v>
      </c>
      <c r="D10" s="111">
        <v>35003</v>
      </c>
      <c r="E10" s="69" t="s">
        <v>7</v>
      </c>
      <c r="F10" s="43" t="s">
        <v>10</v>
      </c>
      <c r="G10" s="92">
        <v>8.1</v>
      </c>
      <c r="H10" s="199">
        <v>7</v>
      </c>
      <c r="I10" s="199">
        <v>8.3</v>
      </c>
      <c r="J10" s="199">
        <v>9</v>
      </c>
      <c r="K10" s="199">
        <f>(G10*3+I10+J10*2)/6</f>
        <v>8.433333333333332</v>
      </c>
      <c r="L10" s="174" t="str">
        <f>IF(OR(H10&lt;5,I10&lt;5,J10&lt;5),"Hỏng TN",IF(K10&gt;=8.95,"XS",IF(K10&gt;=7.95,"Giỏi",IF(K10&gt;=6.95,"Khá",IF(K10&gt;=5.95,"TB-Khá","TB")))))</f>
        <v>Giỏi</v>
      </c>
      <c r="M10" s="249" t="s">
        <v>11</v>
      </c>
      <c r="N10" s="384"/>
    </row>
    <row r="11" spans="1:17" s="179" customFormat="1" ht="18" customHeight="1">
      <c r="A11" s="371">
        <v>2</v>
      </c>
      <c r="B11" s="78" t="s">
        <v>35</v>
      </c>
      <c r="C11" s="78" t="s">
        <v>21</v>
      </c>
      <c r="D11" s="77">
        <v>35715</v>
      </c>
      <c r="E11" s="70" t="s">
        <v>7</v>
      </c>
      <c r="F11" s="46" t="s">
        <v>10</v>
      </c>
      <c r="G11" s="93">
        <v>8.1</v>
      </c>
      <c r="H11" s="100">
        <v>9</v>
      </c>
      <c r="I11" s="100">
        <v>8.3</v>
      </c>
      <c r="J11" s="100">
        <v>7.8</v>
      </c>
      <c r="K11" s="257">
        <f>(G11*3+I11+J11*2)/6</f>
        <v>8.033333333333333</v>
      </c>
      <c r="L11" s="383" t="str">
        <f>IF(OR(H11&lt;5,I11&lt;5,J11&lt;5),"Hỏng TN",IF(K11&gt;=8.95,"XS",IF(K11&gt;=7.95,"Giỏi",IF(K11&gt;=6.95,"Khá",IF(K11&gt;=5.95,"TB-Khá","TB")))))</f>
        <v>Giỏi</v>
      </c>
      <c r="M11" s="91" t="s">
        <v>11</v>
      </c>
      <c r="N11" s="281"/>
      <c r="Q11" s="339"/>
    </row>
    <row r="12" spans="1:14" s="179" customFormat="1" ht="18" customHeight="1" thickBot="1">
      <c r="A12" s="372">
        <v>3</v>
      </c>
      <c r="B12" s="381" t="s">
        <v>37</v>
      </c>
      <c r="C12" s="381" t="s">
        <v>21</v>
      </c>
      <c r="D12" s="382">
        <v>35943</v>
      </c>
      <c r="E12" s="83" t="s">
        <v>7</v>
      </c>
      <c r="F12" s="84" t="s">
        <v>10</v>
      </c>
      <c r="G12" s="96">
        <v>7.5</v>
      </c>
      <c r="H12" s="109">
        <v>7</v>
      </c>
      <c r="I12" s="109">
        <v>7</v>
      </c>
      <c r="J12" s="109">
        <v>7.3</v>
      </c>
      <c r="K12" s="109">
        <f>(G12*3+I12+J12*2)/6</f>
        <v>7.3500000000000005</v>
      </c>
      <c r="L12" s="105" t="str">
        <f>IF(OR(H12&lt;5,I12&lt;5,J12&lt;5),"Hỏng TN",IF(K12&gt;=8.95,"XS",IF(K12&gt;=7.95,"Giỏi",IF(K12&gt;=6.95,"Khá",IF(K12&gt;=5.95,"TB-Khá","TB")))))</f>
        <v>Khá</v>
      </c>
      <c r="M12" s="385" t="s">
        <v>11</v>
      </c>
      <c r="N12" s="369"/>
    </row>
    <row r="13" ht="13.5" thickTop="1"/>
  </sheetData>
  <sheetProtection/>
  <mergeCells count="9">
    <mergeCell ref="A7:M7"/>
    <mergeCell ref="B9:C9"/>
    <mergeCell ref="H1:N1"/>
    <mergeCell ref="A2:E2"/>
    <mergeCell ref="H2:N2"/>
    <mergeCell ref="A4:M4"/>
    <mergeCell ref="A5:M5"/>
    <mergeCell ref="A6:M6"/>
    <mergeCell ref="A1:E1"/>
  </mergeCells>
  <printOptions/>
  <pageMargins left="0.2" right="0.2" top="0.25" bottom="0.25" header="0.3" footer="0.3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.7109375" style="4" customWidth="1"/>
    <col min="2" max="2" width="13.28125" style="2" customWidth="1"/>
    <col min="3" max="3" width="5.28125" style="2" customWidth="1"/>
    <col min="4" max="4" width="13.140625" style="3" customWidth="1"/>
    <col min="5" max="5" width="12.28125" style="2" customWidth="1"/>
    <col min="6" max="6" width="9.421875" style="2" customWidth="1"/>
    <col min="7" max="7" width="13.140625" style="2" customWidth="1"/>
    <col min="8" max="8" width="12.140625" style="2" customWidth="1"/>
    <col min="9" max="9" width="10.8515625" style="2" customWidth="1"/>
    <col min="10" max="10" width="11.00390625" style="4" customWidth="1"/>
    <col min="11" max="11" width="12.00390625" style="4" customWidth="1"/>
    <col min="12" max="12" width="10.28125" style="2" customWidth="1"/>
    <col min="13" max="14" width="9.140625" style="2" customWidth="1"/>
    <col min="15" max="17" width="0" style="2" hidden="1" customWidth="1"/>
    <col min="18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8"/>
      <c r="I1" s="321" t="s">
        <v>13</v>
      </c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8"/>
      <c r="I2" s="321" t="s">
        <v>14</v>
      </c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N3" s="11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4" s="1" customFormat="1" ht="19.5" customHeight="1">
      <c r="A5" s="324" t="s">
        <v>368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</row>
    <row r="6" spans="1:14" s="1" customFormat="1" ht="17.25" customHeight="1">
      <c r="A6" s="324" t="s">
        <v>373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01" t="s">
        <v>396</v>
      </c>
      <c r="I9" s="306" t="s">
        <v>397</v>
      </c>
      <c r="J9" s="301" t="s">
        <v>398</v>
      </c>
      <c r="K9" s="301" t="s">
        <v>399</v>
      </c>
      <c r="L9" s="301" t="s">
        <v>400</v>
      </c>
      <c r="M9" s="35" t="s">
        <v>4</v>
      </c>
      <c r="N9" s="38" t="s">
        <v>9</v>
      </c>
      <c r="O9" s="300" t="s">
        <v>401</v>
      </c>
      <c r="P9" s="15" t="s">
        <v>402</v>
      </c>
    </row>
    <row r="10" spans="1:14" s="7" customFormat="1" ht="18.75" customHeight="1" thickBot="1" thickTop="1">
      <c r="A10" s="302">
        <v>1</v>
      </c>
      <c r="B10" s="294" t="s">
        <v>369</v>
      </c>
      <c r="C10" s="295" t="s">
        <v>304</v>
      </c>
      <c r="D10" s="296">
        <v>34345</v>
      </c>
      <c r="E10" s="297" t="s">
        <v>15</v>
      </c>
      <c r="F10" s="298" t="s">
        <v>10</v>
      </c>
      <c r="G10" s="123">
        <v>6.334056007226739</v>
      </c>
      <c r="H10" s="205">
        <v>5.5</v>
      </c>
      <c r="I10" s="308">
        <v>7</v>
      </c>
      <c r="J10" s="124">
        <v>6.8</v>
      </c>
      <c r="K10" s="304">
        <f>(G10*3+I10+J10*2)/6</f>
        <v>6.600361336946702</v>
      </c>
      <c r="L10" s="305" t="str">
        <f>IF(OR(G10&lt;5,H10&lt;5,I10&lt;5),"Hỏng TN",IF(J10&gt;=8.95,"XS",IF(J10&gt;=7.95,"Giỏi",IF(J10&gt;=6.95,"Khá",IF(J10&gt;=5.95,"TB-Khá","TB")))))</f>
        <v>TB-Khá</v>
      </c>
      <c r="M10" s="266" t="s">
        <v>16</v>
      </c>
      <c r="N10" s="303"/>
    </row>
    <row r="11" ht="13.5" thickTop="1"/>
  </sheetData>
  <sheetProtection/>
  <mergeCells count="9">
    <mergeCell ref="B9:C9"/>
    <mergeCell ref="A1:E1"/>
    <mergeCell ref="A2:E2"/>
    <mergeCell ref="A6:N6"/>
    <mergeCell ref="A7:N7"/>
    <mergeCell ref="I1:N1"/>
    <mergeCell ref="I2:N2"/>
    <mergeCell ref="A4:N4"/>
    <mergeCell ref="A5:N5"/>
  </mergeCells>
  <printOptions/>
  <pageMargins left="0.2" right="0.2" top="0.25" bottom="0.2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1">
      <selection activeCell="A7" sqref="A7:IV7"/>
    </sheetView>
  </sheetViews>
  <sheetFormatPr defaultColWidth="9.140625" defaultRowHeight="12.75"/>
  <cols>
    <col min="1" max="1" width="4.7109375" style="4" customWidth="1"/>
    <col min="2" max="2" width="19.00390625" style="2" customWidth="1"/>
    <col min="3" max="3" width="7.7109375" style="2" bestFit="1" customWidth="1"/>
    <col min="4" max="4" width="14.7109375" style="3" customWidth="1"/>
    <col min="5" max="5" width="7.28125" style="2" customWidth="1"/>
    <col min="6" max="6" width="9.8515625" style="2" customWidth="1"/>
    <col min="7" max="7" width="11.421875" style="2" bestFit="1" customWidth="1"/>
    <col min="8" max="8" width="10.57421875" style="2" bestFit="1" customWidth="1"/>
    <col min="9" max="9" width="8.28125" style="2" customWidth="1"/>
    <col min="10" max="10" width="8.7109375" style="4" customWidth="1"/>
    <col min="11" max="11" width="12.00390625" style="4" customWidth="1"/>
    <col min="12" max="12" width="11.8515625" style="2" customWidth="1"/>
    <col min="13" max="14" width="9.57421875" style="2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4" s="1" customFormat="1" ht="19.5" customHeight="1">
      <c r="A5" s="324" t="s">
        <v>95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372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01" t="s">
        <v>396</v>
      </c>
      <c r="I9" s="306" t="s">
        <v>397</v>
      </c>
      <c r="J9" s="301" t="s">
        <v>398</v>
      </c>
      <c r="K9" s="301" t="s">
        <v>399</v>
      </c>
      <c r="L9" s="301" t="s">
        <v>400</v>
      </c>
      <c r="M9" s="36" t="s">
        <v>4</v>
      </c>
      <c r="N9" s="318" t="s">
        <v>407</v>
      </c>
      <c r="O9" s="300" t="s">
        <v>401</v>
      </c>
      <c r="P9" s="15" t="s">
        <v>402</v>
      </c>
    </row>
    <row r="10" spans="1:17" s="7" customFormat="1" ht="18" customHeight="1" thickTop="1">
      <c r="A10" s="317">
        <v>1</v>
      </c>
      <c r="B10" s="67" t="s">
        <v>52</v>
      </c>
      <c r="C10" s="40" t="s">
        <v>40</v>
      </c>
      <c r="D10" s="68">
        <v>37174</v>
      </c>
      <c r="E10" s="69" t="s">
        <v>7</v>
      </c>
      <c r="F10" s="43" t="s">
        <v>10</v>
      </c>
      <c r="G10" s="92">
        <v>7.2</v>
      </c>
      <c r="H10" s="199">
        <v>7.5</v>
      </c>
      <c r="I10" s="288">
        <v>8</v>
      </c>
      <c r="J10" s="288">
        <v>7.5</v>
      </c>
      <c r="K10" s="291">
        <f aca="true" t="shared" si="0" ref="K10:K29">(G10*3+I10+J10*2)/6</f>
        <v>7.433333333333334</v>
      </c>
      <c r="L10" s="337" t="str">
        <f aca="true" t="shared" si="1" ref="L10:L29">IF(OR(H10&lt;5,I10&lt;5,J10&lt;5),"Hỏng TN",IF(K10&gt;=8.95,"XS",IF(K10&gt;=7.95,"Giỏi",IF(K10&gt;=6.95,"Khá",IF(K10&gt;=5.95,"TB-Khá","TB")))))</f>
        <v>Khá</v>
      </c>
      <c r="M10" s="174" t="s">
        <v>11</v>
      </c>
      <c r="N10" s="283"/>
      <c r="Q10" s="7" t="s">
        <v>389</v>
      </c>
    </row>
    <row r="11" spans="1:17" ht="18" customHeight="1">
      <c r="A11" s="16">
        <v>2</v>
      </c>
      <c r="B11" s="47" t="s">
        <v>53</v>
      </c>
      <c r="C11" s="48" t="s">
        <v>54</v>
      </c>
      <c r="D11" s="45">
        <v>36892</v>
      </c>
      <c r="E11" s="70" t="s">
        <v>7</v>
      </c>
      <c r="F11" s="46" t="s">
        <v>10</v>
      </c>
      <c r="G11" s="93">
        <v>6.9</v>
      </c>
      <c r="H11" s="28">
        <v>7</v>
      </c>
      <c r="I11" s="28">
        <v>6.5</v>
      </c>
      <c r="J11" s="28">
        <v>7.5</v>
      </c>
      <c r="K11" s="28">
        <f t="shared" si="0"/>
        <v>7.033333333333334</v>
      </c>
      <c r="L11" s="29" t="str">
        <f t="shared" si="1"/>
        <v>Khá</v>
      </c>
      <c r="M11" s="99" t="s">
        <v>11</v>
      </c>
      <c r="N11" s="319"/>
      <c r="Q11" s="7" t="s">
        <v>389</v>
      </c>
    </row>
    <row r="12" spans="1:17" ht="18" customHeight="1">
      <c r="A12" s="16">
        <v>3</v>
      </c>
      <c r="B12" s="47" t="s">
        <v>45</v>
      </c>
      <c r="C12" s="48" t="s">
        <v>55</v>
      </c>
      <c r="D12" s="45">
        <v>37022</v>
      </c>
      <c r="E12" s="70" t="s">
        <v>7</v>
      </c>
      <c r="F12" s="46" t="s">
        <v>10</v>
      </c>
      <c r="G12" s="93">
        <v>6.9</v>
      </c>
      <c r="H12" s="28">
        <v>8</v>
      </c>
      <c r="I12" s="28">
        <v>6.8</v>
      </c>
      <c r="J12" s="28">
        <v>7</v>
      </c>
      <c r="K12" s="28">
        <f t="shared" si="0"/>
        <v>6.916666666666667</v>
      </c>
      <c r="L12" s="29" t="str">
        <f t="shared" si="1"/>
        <v>TB-Khá</v>
      </c>
      <c r="M12" s="99" t="s">
        <v>11</v>
      </c>
      <c r="N12" s="319"/>
      <c r="Q12" s="2" t="s">
        <v>389</v>
      </c>
    </row>
    <row r="13" spans="1:17" s="179" customFormat="1" ht="18" customHeight="1">
      <c r="A13" s="151">
        <v>4</v>
      </c>
      <c r="B13" s="153" t="s">
        <v>33</v>
      </c>
      <c r="C13" s="219" t="s">
        <v>25</v>
      </c>
      <c r="D13" s="53">
        <v>37062</v>
      </c>
      <c r="E13" s="147" t="s">
        <v>7</v>
      </c>
      <c r="F13" s="55" t="s">
        <v>10</v>
      </c>
      <c r="G13" s="330">
        <v>7.7</v>
      </c>
      <c r="H13" s="100">
        <v>7</v>
      </c>
      <c r="I13" s="100">
        <v>8</v>
      </c>
      <c r="J13" s="100">
        <v>8</v>
      </c>
      <c r="K13" s="100">
        <f t="shared" si="0"/>
        <v>7.8500000000000005</v>
      </c>
      <c r="L13" s="91" t="str">
        <f t="shared" si="1"/>
        <v>Khá</v>
      </c>
      <c r="M13" s="91" t="s">
        <v>11</v>
      </c>
      <c r="N13" s="281"/>
      <c r="Q13" s="179" t="s">
        <v>389</v>
      </c>
    </row>
    <row r="14" spans="1:17" ht="18" customHeight="1">
      <c r="A14" s="16">
        <v>5</v>
      </c>
      <c r="B14" s="47" t="s">
        <v>56</v>
      </c>
      <c r="C14" s="48" t="s">
        <v>57</v>
      </c>
      <c r="D14" s="45">
        <v>36901</v>
      </c>
      <c r="E14" s="70" t="s">
        <v>7</v>
      </c>
      <c r="F14" s="46" t="s">
        <v>10</v>
      </c>
      <c r="G14" s="93">
        <v>7</v>
      </c>
      <c r="H14" s="28">
        <v>8</v>
      </c>
      <c r="I14" s="28">
        <v>7.3</v>
      </c>
      <c r="J14" s="28">
        <v>8</v>
      </c>
      <c r="K14" s="28">
        <f t="shared" si="0"/>
        <v>7.383333333333333</v>
      </c>
      <c r="L14" s="29" t="str">
        <f t="shared" si="1"/>
        <v>Khá</v>
      </c>
      <c r="M14" s="91" t="s">
        <v>11</v>
      </c>
      <c r="N14" s="281"/>
      <c r="Q14" s="2" t="s">
        <v>389</v>
      </c>
    </row>
    <row r="15" spans="1:17" ht="18" customHeight="1">
      <c r="A15" s="16">
        <v>6</v>
      </c>
      <c r="B15" s="71" t="s">
        <v>58</v>
      </c>
      <c r="C15" s="72" t="s">
        <v>59</v>
      </c>
      <c r="D15" s="73">
        <v>36916</v>
      </c>
      <c r="E15" s="74" t="s">
        <v>7</v>
      </c>
      <c r="F15" s="46" t="s">
        <v>10</v>
      </c>
      <c r="G15" s="94">
        <v>6.8</v>
      </c>
      <c r="H15" s="28">
        <v>9</v>
      </c>
      <c r="I15" s="28">
        <v>7.5</v>
      </c>
      <c r="J15" s="28">
        <v>7</v>
      </c>
      <c r="K15" s="28">
        <f t="shared" si="0"/>
        <v>6.983333333333333</v>
      </c>
      <c r="L15" s="29" t="str">
        <f t="shared" si="1"/>
        <v>Khá</v>
      </c>
      <c r="M15" s="91" t="s">
        <v>11</v>
      </c>
      <c r="N15" s="281"/>
      <c r="Q15" s="18" t="s">
        <v>389</v>
      </c>
    </row>
    <row r="16" spans="1:17" ht="18" customHeight="1">
      <c r="A16" s="16">
        <v>7</v>
      </c>
      <c r="B16" s="47" t="s">
        <v>36</v>
      </c>
      <c r="C16" s="48" t="s">
        <v>27</v>
      </c>
      <c r="D16" s="45">
        <v>37255</v>
      </c>
      <c r="E16" s="70" t="s">
        <v>7</v>
      </c>
      <c r="F16" s="46" t="s">
        <v>10</v>
      </c>
      <c r="G16" s="93">
        <v>6.8</v>
      </c>
      <c r="H16" s="28">
        <v>8</v>
      </c>
      <c r="I16" s="28">
        <v>7.5</v>
      </c>
      <c r="J16" s="28">
        <v>7.5</v>
      </c>
      <c r="K16" s="28">
        <f t="shared" si="0"/>
        <v>7.1499999999999995</v>
      </c>
      <c r="L16" s="29" t="str">
        <f t="shared" si="1"/>
        <v>Khá</v>
      </c>
      <c r="M16" s="91" t="s">
        <v>11</v>
      </c>
      <c r="N16" s="281"/>
      <c r="Q16" s="2" t="s">
        <v>389</v>
      </c>
    </row>
    <row r="17" spans="1:17" ht="18" customHeight="1">
      <c r="A17" s="16">
        <v>8</v>
      </c>
      <c r="B17" s="47" t="s">
        <v>60</v>
      </c>
      <c r="C17" s="48" t="s">
        <v>61</v>
      </c>
      <c r="D17" s="45">
        <v>37245</v>
      </c>
      <c r="E17" s="70" t="s">
        <v>7</v>
      </c>
      <c r="F17" s="46" t="s">
        <v>10</v>
      </c>
      <c r="G17" s="93">
        <v>6.9</v>
      </c>
      <c r="H17" s="28">
        <v>5</v>
      </c>
      <c r="I17" s="28">
        <v>7</v>
      </c>
      <c r="J17" s="28">
        <v>6.5</v>
      </c>
      <c r="K17" s="28">
        <f t="shared" si="0"/>
        <v>6.783333333333334</v>
      </c>
      <c r="L17" s="29" t="str">
        <f t="shared" si="1"/>
        <v>TB-Khá</v>
      </c>
      <c r="M17" s="91" t="s">
        <v>11</v>
      </c>
      <c r="N17" s="281"/>
      <c r="Q17" s="2" t="s">
        <v>389</v>
      </c>
    </row>
    <row r="18" spans="1:17" s="18" customFormat="1" ht="18" customHeight="1">
      <c r="A18" s="85">
        <v>9</v>
      </c>
      <c r="B18" s="189" t="s">
        <v>62</v>
      </c>
      <c r="C18" s="242" t="s">
        <v>63</v>
      </c>
      <c r="D18" s="150">
        <v>37184</v>
      </c>
      <c r="E18" s="89" t="s">
        <v>7</v>
      </c>
      <c r="F18" s="90" t="s">
        <v>10</v>
      </c>
      <c r="G18" s="95">
        <v>6.6</v>
      </c>
      <c r="H18" s="106">
        <v>4</v>
      </c>
      <c r="I18" s="106">
        <v>6</v>
      </c>
      <c r="J18" s="106">
        <v>7</v>
      </c>
      <c r="K18" s="106">
        <f t="shared" si="0"/>
        <v>6.633333333333333</v>
      </c>
      <c r="L18" s="30" t="str">
        <f t="shared" si="1"/>
        <v>Hỏng TN</v>
      </c>
      <c r="M18" s="30" t="s">
        <v>11</v>
      </c>
      <c r="N18" s="31"/>
      <c r="Q18" s="18" t="s">
        <v>389</v>
      </c>
    </row>
    <row r="19" spans="1:17" ht="18" customHeight="1">
      <c r="A19" s="16">
        <v>10</v>
      </c>
      <c r="B19" s="75" t="s">
        <v>64</v>
      </c>
      <c r="C19" s="76" t="s">
        <v>65</v>
      </c>
      <c r="D19" s="77">
        <v>36521</v>
      </c>
      <c r="E19" s="70" t="s">
        <v>7</v>
      </c>
      <c r="F19" s="46" t="s">
        <v>10</v>
      </c>
      <c r="G19" s="93">
        <v>7</v>
      </c>
      <c r="H19" s="28">
        <v>5</v>
      </c>
      <c r="I19" s="28">
        <v>5</v>
      </c>
      <c r="J19" s="28">
        <v>8</v>
      </c>
      <c r="K19" s="28">
        <f t="shared" si="0"/>
        <v>7</v>
      </c>
      <c r="L19" s="29" t="str">
        <f t="shared" si="1"/>
        <v>Khá</v>
      </c>
      <c r="M19" s="91" t="s">
        <v>11</v>
      </c>
      <c r="N19" s="281"/>
      <c r="Q19" s="2" t="s">
        <v>389</v>
      </c>
    </row>
    <row r="20" spans="1:17" ht="18" customHeight="1">
      <c r="A20" s="16">
        <v>11</v>
      </c>
      <c r="B20" s="75" t="s">
        <v>66</v>
      </c>
      <c r="C20" s="78" t="s">
        <v>67</v>
      </c>
      <c r="D20" s="45">
        <v>37086</v>
      </c>
      <c r="E20" s="70" t="s">
        <v>7</v>
      </c>
      <c r="F20" s="46" t="s">
        <v>10</v>
      </c>
      <c r="G20" s="93">
        <v>7.3</v>
      </c>
      <c r="H20" s="28">
        <v>7</v>
      </c>
      <c r="I20" s="28">
        <v>5</v>
      </c>
      <c r="J20" s="28">
        <v>8</v>
      </c>
      <c r="K20" s="28">
        <f t="shared" si="0"/>
        <v>7.1499999999999995</v>
      </c>
      <c r="L20" s="29" t="str">
        <f t="shared" si="1"/>
        <v>Khá</v>
      </c>
      <c r="M20" s="91" t="s">
        <v>11</v>
      </c>
      <c r="N20" s="281"/>
      <c r="Q20" s="2" t="s">
        <v>389</v>
      </c>
    </row>
    <row r="21" spans="1:17" ht="18" customHeight="1">
      <c r="A21" s="16">
        <v>12</v>
      </c>
      <c r="B21" s="47" t="s">
        <v>68</v>
      </c>
      <c r="C21" s="79" t="s">
        <v>42</v>
      </c>
      <c r="D21" s="45">
        <v>37231</v>
      </c>
      <c r="E21" s="70" t="s">
        <v>7</v>
      </c>
      <c r="F21" s="46" t="s">
        <v>10</v>
      </c>
      <c r="G21" s="93">
        <v>6.3</v>
      </c>
      <c r="H21" s="28">
        <v>6</v>
      </c>
      <c r="I21" s="28">
        <v>5</v>
      </c>
      <c r="J21" s="28">
        <v>7</v>
      </c>
      <c r="K21" s="28">
        <f t="shared" si="0"/>
        <v>6.316666666666666</v>
      </c>
      <c r="L21" s="29" t="str">
        <f t="shared" si="1"/>
        <v>TB-Khá</v>
      </c>
      <c r="M21" s="91" t="s">
        <v>11</v>
      </c>
      <c r="N21" s="281"/>
      <c r="Q21" s="2" t="s">
        <v>389</v>
      </c>
    </row>
    <row r="22" spans="1:17" ht="18" customHeight="1">
      <c r="A22" s="16">
        <v>13</v>
      </c>
      <c r="B22" s="75" t="s">
        <v>69</v>
      </c>
      <c r="C22" s="78" t="s">
        <v>42</v>
      </c>
      <c r="D22" s="77">
        <v>36754</v>
      </c>
      <c r="E22" s="70" t="s">
        <v>7</v>
      </c>
      <c r="F22" s="46" t="s">
        <v>10</v>
      </c>
      <c r="G22" s="93">
        <v>6.9</v>
      </c>
      <c r="H22" s="28">
        <v>8</v>
      </c>
      <c r="I22" s="28">
        <v>5.5</v>
      </c>
      <c r="J22" s="28">
        <v>8</v>
      </c>
      <c r="K22" s="28">
        <f t="shared" si="0"/>
        <v>7.033333333333334</v>
      </c>
      <c r="L22" s="29" t="str">
        <f t="shared" si="1"/>
        <v>Khá</v>
      </c>
      <c r="M22" s="91" t="s">
        <v>11</v>
      </c>
      <c r="N22" s="281"/>
      <c r="Q22" s="2" t="s">
        <v>389</v>
      </c>
    </row>
    <row r="23" spans="1:17" ht="18" customHeight="1">
      <c r="A23" s="16">
        <v>14</v>
      </c>
      <c r="B23" s="71" t="s">
        <v>70</v>
      </c>
      <c r="C23" s="80" t="s">
        <v>71</v>
      </c>
      <c r="D23" s="73">
        <v>36745</v>
      </c>
      <c r="E23" s="74" t="s">
        <v>7</v>
      </c>
      <c r="F23" s="46" t="s">
        <v>10</v>
      </c>
      <c r="G23" s="94">
        <v>7.6</v>
      </c>
      <c r="H23" s="28">
        <v>6</v>
      </c>
      <c r="I23" s="28">
        <v>6.8</v>
      </c>
      <c r="J23" s="28">
        <v>8</v>
      </c>
      <c r="K23" s="28">
        <f t="shared" si="0"/>
        <v>7.599999999999999</v>
      </c>
      <c r="L23" s="29" t="str">
        <f t="shared" si="1"/>
        <v>Khá</v>
      </c>
      <c r="M23" s="91" t="s">
        <v>11</v>
      </c>
      <c r="N23" s="281"/>
      <c r="Q23" s="2" t="s">
        <v>389</v>
      </c>
    </row>
    <row r="24" spans="1:17" s="18" customFormat="1" ht="18" customHeight="1">
      <c r="A24" s="85">
        <v>15</v>
      </c>
      <c r="B24" s="86" t="s">
        <v>33</v>
      </c>
      <c r="C24" s="87" t="s">
        <v>43</v>
      </c>
      <c r="D24" s="88">
        <v>36981</v>
      </c>
      <c r="E24" s="89" t="s">
        <v>7</v>
      </c>
      <c r="F24" s="90" t="s">
        <v>10</v>
      </c>
      <c r="G24" s="95">
        <v>6.9</v>
      </c>
      <c r="H24" s="106">
        <v>0</v>
      </c>
      <c r="I24" s="106">
        <v>0</v>
      </c>
      <c r="J24" s="106">
        <v>0</v>
      </c>
      <c r="K24" s="106">
        <f t="shared" si="0"/>
        <v>3.4500000000000006</v>
      </c>
      <c r="L24" s="30" t="str">
        <f t="shared" si="1"/>
        <v>Hỏng TN</v>
      </c>
      <c r="M24" s="30" t="s">
        <v>11</v>
      </c>
      <c r="N24" s="31"/>
      <c r="Q24" s="18" t="s">
        <v>389</v>
      </c>
    </row>
    <row r="25" spans="1:17" s="18" customFormat="1" ht="18" customHeight="1">
      <c r="A25" s="85">
        <v>16</v>
      </c>
      <c r="B25" s="86" t="s">
        <v>49</v>
      </c>
      <c r="C25" s="87" t="s">
        <v>29</v>
      </c>
      <c r="D25" s="88">
        <v>36488</v>
      </c>
      <c r="E25" s="89" t="s">
        <v>7</v>
      </c>
      <c r="F25" s="90" t="s">
        <v>10</v>
      </c>
      <c r="G25" s="95">
        <v>7</v>
      </c>
      <c r="H25" s="106">
        <v>3</v>
      </c>
      <c r="I25" s="106">
        <v>5</v>
      </c>
      <c r="J25" s="106">
        <v>7</v>
      </c>
      <c r="K25" s="106">
        <f t="shared" si="0"/>
        <v>6.666666666666667</v>
      </c>
      <c r="L25" s="30" t="str">
        <f t="shared" si="1"/>
        <v>Hỏng TN</v>
      </c>
      <c r="M25" s="30" t="s">
        <v>11</v>
      </c>
      <c r="N25" s="31"/>
      <c r="Q25" s="18" t="s">
        <v>390</v>
      </c>
    </row>
    <row r="26" spans="1:17" s="331" customFormat="1" ht="18" customHeight="1">
      <c r="A26" s="221">
        <v>17</v>
      </c>
      <c r="B26" s="161" t="s">
        <v>37</v>
      </c>
      <c r="C26" s="162" t="s">
        <v>72</v>
      </c>
      <c r="D26" s="163">
        <v>36527</v>
      </c>
      <c r="E26" s="22" t="s">
        <v>7</v>
      </c>
      <c r="F26" s="164" t="s">
        <v>10</v>
      </c>
      <c r="G26" s="62">
        <v>7.5</v>
      </c>
      <c r="H26" s="142">
        <v>8</v>
      </c>
      <c r="I26" s="142">
        <v>7</v>
      </c>
      <c r="J26" s="142">
        <v>7.5</v>
      </c>
      <c r="K26" s="142">
        <f t="shared" si="0"/>
        <v>7.416666666666667</v>
      </c>
      <c r="L26" s="338" t="str">
        <f t="shared" si="1"/>
        <v>Khá</v>
      </c>
      <c r="M26" s="213" t="s">
        <v>11</v>
      </c>
      <c r="N26" s="292"/>
      <c r="Q26" s="331" t="s">
        <v>389</v>
      </c>
    </row>
    <row r="27" spans="1:17" ht="18" customHeight="1">
      <c r="A27" s="16">
        <v>18</v>
      </c>
      <c r="B27" s="47" t="s">
        <v>50</v>
      </c>
      <c r="C27" s="79" t="s">
        <v>73</v>
      </c>
      <c r="D27" s="45">
        <v>37108</v>
      </c>
      <c r="E27" s="70" t="s">
        <v>7</v>
      </c>
      <c r="F27" s="46" t="s">
        <v>10</v>
      </c>
      <c r="G27" s="93">
        <v>7.1</v>
      </c>
      <c r="H27" s="28">
        <v>6</v>
      </c>
      <c r="I27" s="28">
        <v>6</v>
      </c>
      <c r="J27" s="28">
        <v>8</v>
      </c>
      <c r="K27" s="28">
        <f t="shared" si="0"/>
        <v>7.216666666666666</v>
      </c>
      <c r="L27" s="29" t="str">
        <f t="shared" si="1"/>
        <v>Khá</v>
      </c>
      <c r="M27" s="91" t="s">
        <v>11</v>
      </c>
      <c r="N27" s="281"/>
      <c r="Q27" s="2" t="s">
        <v>389</v>
      </c>
    </row>
    <row r="28" spans="1:17" s="179" customFormat="1" ht="18" customHeight="1">
      <c r="A28" s="151">
        <v>19</v>
      </c>
      <c r="B28" s="153" t="s">
        <v>74</v>
      </c>
      <c r="C28" s="146" t="s">
        <v>48</v>
      </c>
      <c r="D28" s="53">
        <v>36949</v>
      </c>
      <c r="E28" s="147" t="s">
        <v>7</v>
      </c>
      <c r="F28" s="55" t="s">
        <v>10</v>
      </c>
      <c r="G28" s="330">
        <v>7</v>
      </c>
      <c r="H28" s="100">
        <v>5</v>
      </c>
      <c r="I28" s="100">
        <v>6</v>
      </c>
      <c r="J28" s="100">
        <v>7</v>
      </c>
      <c r="K28" s="100">
        <f t="shared" si="0"/>
        <v>6.833333333333333</v>
      </c>
      <c r="L28" s="91" t="str">
        <f t="shared" si="1"/>
        <v>TB-Khá</v>
      </c>
      <c r="M28" s="91" t="s">
        <v>11</v>
      </c>
      <c r="N28" s="281"/>
      <c r="Q28" s="179" t="s">
        <v>389</v>
      </c>
    </row>
    <row r="29" spans="1:17" ht="18" customHeight="1" thickBot="1">
      <c r="A29" s="25">
        <v>20</v>
      </c>
      <c r="B29" s="108" t="s">
        <v>75</v>
      </c>
      <c r="C29" s="81" t="s">
        <v>39</v>
      </c>
      <c r="D29" s="82">
        <v>37252</v>
      </c>
      <c r="E29" s="83" t="s">
        <v>7</v>
      </c>
      <c r="F29" s="84" t="s">
        <v>10</v>
      </c>
      <c r="G29" s="96">
        <v>7.6</v>
      </c>
      <c r="H29" s="113">
        <v>5</v>
      </c>
      <c r="I29" s="113">
        <v>5.3</v>
      </c>
      <c r="J29" s="113">
        <v>8.5</v>
      </c>
      <c r="K29" s="113">
        <f t="shared" si="0"/>
        <v>7.516666666666666</v>
      </c>
      <c r="L29" s="32" t="str">
        <f t="shared" si="1"/>
        <v>Khá</v>
      </c>
      <c r="M29" s="105" t="s">
        <v>11</v>
      </c>
      <c r="N29" s="282"/>
      <c r="Q29" s="2" t="s">
        <v>389</v>
      </c>
    </row>
    <row r="30" ht="13.5" thickTop="1"/>
  </sheetData>
  <sheetProtection/>
  <mergeCells count="9">
    <mergeCell ref="H2:N2"/>
    <mergeCell ref="A4:N4"/>
    <mergeCell ref="A7:M7"/>
    <mergeCell ref="B9:C9"/>
    <mergeCell ref="A2:E2"/>
    <mergeCell ref="A5:M5"/>
    <mergeCell ref="A6:M6"/>
    <mergeCell ref="A1:E1"/>
    <mergeCell ref="H1:N1"/>
  </mergeCells>
  <printOptions/>
  <pageMargins left="0.2" right="0.2" top="0.25" bottom="0.2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7109375" style="4" customWidth="1"/>
    <col min="2" max="2" width="13.28125" style="2" customWidth="1"/>
    <col min="3" max="3" width="5.28125" style="2" customWidth="1"/>
    <col min="4" max="4" width="13.140625" style="3" customWidth="1"/>
    <col min="5" max="5" width="11.140625" style="2" customWidth="1"/>
    <col min="6" max="6" width="9.421875" style="2" customWidth="1"/>
    <col min="7" max="8" width="12.140625" style="2" customWidth="1"/>
    <col min="9" max="9" width="10.8515625" style="2" customWidth="1"/>
    <col min="10" max="10" width="11.00390625" style="4" customWidth="1"/>
    <col min="11" max="11" width="12.00390625" style="4" customWidth="1"/>
    <col min="12" max="12" width="10.28125" style="2" customWidth="1"/>
    <col min="13" max="14" width="9.140625" style="2" customWidth="1"/>
    <col min="15" max="17" width="0" style="2" hidden="1" customWidth="1"/>
    <col min="18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8"/>
      <c r="I1" s="321" t="s">
        <v>13</v>
      </c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8"/>
      <c r="I2" s="321" t="s">
        <v>14</v>
      </c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N3" s="11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4" s="1" customFormat="1" ht="19.5" customHeight="1">
      <c r="A5" s="324" t="s">
        <v>366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</row>
    <row r="6" spans="1:14" s="1" customFormat="1" ht="17.25" customHeight="1">
      <c r="A6" s="324" t="s">
        <v>373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35" t="s">
        <v>5</v>
      </c>
      <c r="H9" s="301" t="s">
        <v>396</v>
      </c>
      <c r="I9" s="306" t="s">
        <v>397</v>
      </c>
      <c r="J9" s="301" t="s">
        <v>398</v>
      </c>
      <c r="K9" s="301" t="s">
        <v>399</v>
      </c>
      <c r="L9" s="301" t="s">
        <v>400</v>
      </c>
      <c r="M9" s="35" t="s">
        <v>4</v>
      </c>
      <c r="N9" s="38" t="s">
        <v>9</v>
      </c>
      <c r="O9" s="300" t="s">
        <v>401</v>
      </c>
      <c r="P9" s="15" t="s">
        <v>402</v>
      </c>
    </row>
    <row r="10" spans="1:17" s="7" customFormat="1" ht="18.75" customHeight="1" thickBot="1" thickTop="1">
      <c r="A10" s="302">
        <v>1</v>
      </c>
      <c r="B10" s="261" t="s">
        <v>365</v>
      </c>
      <c r="C10" s="262" t="s">
        <v>22</v>
      </c>
      <c r="D10" s="263">
        <v>35489</v>
      </c>
      <c r="E10" s="264" t="s">
        <v>7</v>
      </c>
      <c r="F10" s="265" t="s">
        <v>10</v>
      </c>
      <c r="G10" s="123">
        <v>6.686607142857141</v>
      </c>
      <c r="H10" s="314">
        <v>6</v>
      </c>
      <c r="I10" s="308">
        <v>5</v>
      </c>
      <c r="J10" s="307">
        <v>6</v>
      </c>
      <c r="K10" s="304">
        <f>(G10*3+I10+J10*2)/6</f>
        <v>6.176636904761904</v>
      </c>
      <c r="L10" s="342" t="str">
        <f>IF(OR(H10&lt;5,I10&lt;5,J10&lt;5),"Hỏng TN",IF(K10&gt;=8.95,"XS",IF(K10&gt;=7.95,"Giỏi",IF(K10&gt;=6.95,"Khá",IF(K10&gt;=5.95,"TB-Khá","TB")))))</f>
        <v>TB-Khá</v>
      </c>
      <c r="M10" s="266" t="s">
        <v>16</v>
      </c>
      <c r="N10" s="303"/>
      <c r="Q10" s="7" t="s">
        <v>389</v>
      </c>
    </row>
    <row r="11" ht="13.5" thickTop="1"/>
  </sheetData>
  <sheetProtection/>
  <mergeCells count="9">
    <mergeCell ref="A6:N6"/>
    <mergeCell ref="A7:N7"/>
    <mergeCell ref="B9:C9"/>
    <mergeCell ref="A1:E1"/>
    <mergeCell ref="A2:E2"/>
    <mergeCell ref="I1:N1"/>
    <mergeCell ref="I2:N2"/>
    <mergeCell ref="A4:N4"/>
    <mergeCell ref="A5:N5"/>
  </mergeCells>
  <printOptions/>
  <pageMargins left="0.45" right="0.2" top="0.5" bottom="0.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2">
      <selection activeCell="A22" sqref="A22:IV22"/>
    </sheetView>
  </sheetViews>
  <sheetFormatPr defaultColWidth="9.140625" defaultRowHeight="12.75"/>
  <cols>
    <col min="1" max="1" width="4.7109375" style="4" customWidth="1"/>
    <col min="2" max="2" width="19.00390625" style="2" bestFit="1" customWidth="1"/>
    <col min="3" max="3" width="7.7109375" style="2" bestFit="1" customWidth="1"/>
    <col min="4" max="4" width="13.00390625" style="3" customWidth="1"/>
    <col min="5" max="5" width="8.7109375" style="2" customWidth="1"/>
    <col min="6" max="6" width="10.421875" style="2" customWidth="1"/>
    <col min="7" max="7" width="11.421875" style="2" bestFit="1" customWidth="1"/>
    <col min="8" max="8" width="10.57421875" style="2" bestFit="1" customWidth="1"/>
    <col min="9" max="9" width="8.140625" style="2" customWidth="1"/>
    <col min="10" max="10" width="9.00390625" style="4" customWidth="1"/>
    <col min="11" max="11" width="12.00390625" style="4" customWidth="1"/>
    <col min="12" max="12" width="11.8515625" style="2" customWidth="1"/>
    <col min="13" max="14" width="9.57421875" style="2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4" s="1" customFormat="1" ht="19.5" customHeight="1">
      <c r="A5" s="324" t="s">
        <v>222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370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278" t="s">
        <v>5</v>
      </c>
      <c r="H9" s="332" t="s">
        <v>396</v>
      </c>
      <c r="I9" s="333" t="s">
        <v>397</v>
      </c>
      <c r="J9" s="332" t="s">
        <v>398</v>
      </c>
      <c r="K9" s="332" t="s">
        <v>399</v>
      </c>
      <c r="L9" s="332" t="s">
        <v>400</v>
      </c>
      <c r="M9" s="278" t="s">
        <v>4</v>
      </c>
      <c r="N9" s="334" t="s">
        <v>407</v>
      </c>
      <c r="O9" s="300" t="s">
        <v>401</v>
      </c>
      <c r="P9" s="15" t="s">
        <v>402</v>
      </c>
    </row>
    <row r="10" spans="1:18" s="7" customFormat="1" ht="18" customHeight="1" thickTop="1">
      <c r="A10" s="317">
        <v>1</v>
      </c>
      <c r="B10" s="66" t="s">
        <v>223</v>
      </c>
      <c r="C10" s="198" t="s">
        <v>224</v>
      </c>
      <c r="D10" s="41">
        <v>37105</v>
      </c>
      <c r="E10" s="20" t="s">
        <v>15</v>
      </c>
      <c r="F10" s="43" t="s">
        <v>34</v>
      </c>
      <c r="G10" s="199">
        <v>7.2</v>
      </c>
      <c r="H10" s="199">
        <v>8</v>
      </c>
      <c r="I10" s="288">
        <v>7.5</v>
      </c>
      <c r="J10" s="288">
        <v>7</v>
      </c>
      <c r="K10" s="291">
        <f aca="true" t="shared" si="0" ref="K10:K24">(G10*3+I10+J10*2)/6</f>
        <v>7.183333333333334</v>
      </c>
      <c r="L10" s="337" t="str">
        <f aca="true" t="shared" si="1" ref="L10:L24">IF(OR(H10&lt;5,I10&lt;5,J10&lt;5),"Hỏng TN",IF(K10&gt;=8.95,"XS",IF(K10&gt;=7.95,"Giỏi",IF(K10&gt;=6.95,"Khá",IF(K10&gt;=5.95,"TB-Khá","TB")))))</f>
        <v>Khá</v>
      </c>
      <c r="M10" s="174" t="s">
        <v>11</v>
      </c>
      <c r="N10" s="283"/>
      <c r="R10" s="7" t="s">
        <v>389</v>
      </c>
    </row>
    <row r="11" spans="1:19" ht="18" customHeight="1">
      <c r="A11" s="16">
        <v>2</v>
      </c>
      <c r="B11" s="153" t="s">
        <v>225</v>
      </c>
      <c r="C11" s="146" t="s">
        <v>189</v>
      </c>
      <c r="D11" s="53">
        <v>35950</v>
      </c>
      <c r="E11" s="54" t="s">
        <v>15</v>
      </c>
      <c r="F11" s="55" t="s">
        <v>10</v>
      </c>
      <c r="G11" s="99">
        <v>6.8</v>
      </c>
      <c r="H11" s="28">
        <v>6</v>
      </c>
      <c r="I11" s="28">
        <v>6</v>
      </c>
      <c r="J11" s="28">
        <v>8.5</v>
      </c>
      <c r="K11" s="28">
        <f t="shared" si="0"/>
        <v>7.233333333333333</v>
      </c>
      <c r="L11" s="29" t="str">
        <f t="shared" si="1"/>
        <v>Khá</v>
      </c>
      <c r="M11" s="99" t="s">
        <v>11</v>
      </c>
      <c r="N11" s="319"/>
      <c r="Q11" s="7"/>
      <c r="R11" s="7" t="s">
        <v>389</v>
      </c>
      <c r="S11" s="7"/>
    </row>
    <row r="12" spans="1:18" ht="18" customHeight="1">
      <c r="A12" s="16">
        <v>3</v>
      </c>
      <c r="B12" s="161" t="s">
        <v>227</v>
      </c>
      <c r="C12" s="162" t="s">
        <v>63</v>
      </c>
      <c r="D12" s="163">
        <v>36594</v>
      </c>
      <c r="E12" s="33" t="s">
        <v>7</v>
      </c>
      <c r="F12" s="164" t="s">
        <v>10</v>
      </c>
      <c r="G12" s="28">
        <v>7.7</v>
      </c>
      <c r="H12" s="28">
        <v>7.5</v>
      </c>
      <c r="I12" s="28">
        <v>7.5</v>
      </c>
      <c r="J12" s="28">
        <v>7.5</v>
      </c>
      <c r="K12" s="28">
        <f t="shared" si="0"/>
        <v>7.6000000000000005</v>
      </c>
      <c r="L12" s="29" t="str">
        <f t="shared" si="1"/>
        <v>Khá</v>
      </c>
      <c r="M12" s="29" t="s">
        <v>11</v>
      </c>
      <c r="N12" s="279"/>
      <c r="R12" s="2" t="s">
        <v>389</v>
      </c>
    </row>
    <row r="13" spans="1:19" s="179" customFormat="1" ht="18" customHeight="1">
      <c r="A13" s="151">
        <v>4</v>
      </c>
      <c r="B13" s="44" t="s">
        <v>44</v>
      </c>
      <c r="C13" s="165" t="s">
        <v>228</v>
      </c>
      <c r="D13" s="45">
        <v>36953</v>
      </c>
      <c r="E13" s="22" t="s">
        <v>7</v>
      </c>
      <c r="F13" s="46" t="s">
        <v>10</v>
      </c>
      <c r="G13" s="28">
        <v>7.5</v>
      </c>
      <c r="H13" s="100">
        <v>8</v>
      </c>
      <c r="I13" s="100">
        <v>6.5</v>
      </c>
      <c r="J13" s="100">
        <v>7.5</v>
      </c>
      <c r="K13" s="100">
        <f t="shared" si="0"/>
        <v>7.333333333333333</v>
      </c>
      <c r="L13" s="91" t="str">
        <f t="shared" si="1"/>
        <v>Khá</v>
      </c>
      <c r="M13" s="29" t="s">
        <v>11</v>
      </c>
      <c r="N13" s="279"/>
      <c r="R13" s="2" t="s">
        <v>389</v>
      </c>
      <c r="S13" s="2"/>
    </row>
    <row r="14" spans="1:18" ht="18" customHeight="1">
      <c r="A14" s="16">
        <v>5</v>
      </c>
      <c r="B14" s="47" t="s">
        <v>229</v>
      </c>
      <c r="C14" s="79" t="s">
        <v>15</v>
      </c>
      <c r="D14" s="45">
        <v>36967</v>
      </c>
      <c r="E14" s="49" t="s">
        <v>15</v>
      </c>
      <c r="F14" s="46" t="s">
        <v>10</v>
      </c>
      <c r="G14" s="28">
        <v>7.2</v>
      </c>
      <c r="H14" s="28">
        <v>8</v>
      </c>
      <c r="I14" s="28">
        <v>7.5</v>
      </c>
      <c r="J14" s="28">
        <v>7</v>
      </c>
      <c r="K14" s="28">
        <f t="shared" si="0"/>
        <v>7.183333333333334</v>
      </c>
      <c r="L14" s="29" t="str">
        <f t="shared" si="1"/>
        <v>Khá</v>
      </c>
      <c r="M14" s="29" t="s">
        <v>11</v>
      </c>
      <c r="N14" s="279"/>
      <c r="R14" s="2" t="s">
        <v>389</v>
      </c>
    </row>
    <row r="15" spans="1:18" ht="18" customHeight="1">
      <c r="A15" s="16">
        <v>6</v>
      </c>
      <c r="B15" s="47" t="s">
        <v>230</v>
      </c>
      <c r="C15" s="79" t="s">
        <v>217</v>
      </c>
      <c r="D15" s="45">
        <v>37187</v>
      </c>
      <c r="E15" s="49" t="s">
        <v>15</v>
      </c>
      <c r="F15" s="46" t="s">
        <v>10</v>
      </c>
      <c r="G15" s="28">
        <v>6.6</v>
      </c>
      <c r="H15" s="28">
        <v>7</v>
      </c>
      <c r="I15" s="28">
        <v>7</v>
      </c>
      <c r="J15" s="28">
        <v>8</v>
      </c>
      <c r="K15" s="28">
        <f t="shared" si="0"/>
        <v>7.133333333333333</v>
      </c>
      <c r="L15" s="29" t="str">
        <f t="shared" si="1"/>
        <v>Khá</v>
      </c>
      <c r="M15" s="29" t="s">
        <v>11</v>
      </c>
      <c r="N15" s="279"/>
      <c r="Q15" s="18"/>
      <c r="R15" s="2" t="s">
        <v>389</v>
      </c>
    </row>
    <row r="16" spans="1:18" s="18" customFormat="1" ht="18" customHeight="1">
      <c r="A16" s="85">
        <v>7</v>
      </c>
      <c r="B16" s="86" t="s">
        <v>231</v>
      </c>
      <c r="C16" s="87" t="s">
        <v>232</v>
      </c>
      <c r="D16" s="88">
        <v>37001</v>
      </c>
      <c r="E16" s="98" t="s">
        <v>7</v>
      </c>
      <c r="F16" s="90" t="s">
        <v>10</v>
      </c>
      <c r="G16" s="106">
        <v>7.6</v>
      </c>
      <c r="H16" s="106">
        <v>7</v>
      </c>
      <c r="I16" s="106">
        <v>3.5</v>
      </c>
      <c r="J16" s="106">
        <v>8</v>
      </c>
      <c r="K16" s="106">
        <f t="shared" si="0"/>
        <v>7.05</v>
      </c>
      <c r="L16" s="30" t="str">
        <f t="shared" si="1"/>
        <v>Hỏng TN</v>
      </c>
      <c r="M16" s="30" t="s">
        <v>11</v>
      </c>
      <c r="N16" s="31"/>
      <c r="R16" s="18" t="s">
        <v>389</v>
      </c>
    </row>
    <row r="17" spans="1:18" s="18" customFormat="1" ht="18" customHeight="1">
      <c r="A17" s="85">
        <v>8</v>
      </c>
      <c r="B17" s="86" t="s">
        <v>233</v>
      </c>
      <c r="C17" s="87" t="s">
        <v>119</v>
      </c>
      <c r="D17" s="88">
        <v>36927</v>
      </c>
      <c r="E17" s="173" t="s">
        <v>15</v>
      </c>
      <c r="F17" s="90" t="s">
        <v>10</v>
      </c>
      <c r="G17" s="106">
        <v>6.8</v>
      </c>
      <c r="H17" s="106">
        <v>6</v>
      </c>
      <c r="I17" s="106">
        <v>4.5</v>
      </c>
      <c r="J17" s="106">
        <v>8.5</v>
      </c>
      <c r="K17" s="106">
        <f t="shared" si="0"/>
        <v>6.983333333333333</v>
      </c>
      <c r="L17" s="30" t="str">
        <f t="shared" si="1"/>
        <v>Hỏng TN</v>
      </c>
      <c r="M17" s="30" t="s">
        <v>11</v>
      </c>
      <c r="N17" s="31"/>
      <c r="R17" s="18" t="s">
        <v>389</v>
      </c>
    </row>
    <row r="18" spans="1:18" s="18" customFormat="1" ht="18" customHeight="1">
      <c r="A18" s="85">
        <v>9</v>
      </c>
      <c r="B18" s="50" t="s">
        <v>234</v>
      </c>
      <c r="C18" s="97" t="s">
        <v>235</v>
      </c>
      <c r="D18" s="180">
        <v>35726</v>
      </c>
      <c r="E18" s="98" t="s">
        <v>7</v>
      </c>
      <c r="F18" s="90" t="s">
        <v>10</v>
      </c>
      <c r="G18" s="106">
        <v>6.9</v>
      </c>
      <c r="H18" s="106">
        <v>7</v>
      </c>
      <c r="I18" s="106">
        <v>8.3</v>
      </c>
      <c r="J18" s="106">
        <v>7</v>
      </c>
      <c r="K18" s="106">
        <f t="shared" si="0"/>
        <v>7.166666666666667</v>
      </c>
      <c r="L18" s="30" t="s">
        <v>406</v>
      </c>
      <c r="M18" s="30" t="s">
        <v>11</v>
      </c>
      <c r="N18" s="31" t="s">
        <v>390</v>
      </c>
      <c r="R18" s="18" t="s">
        <v>390</v>
      </c>
    </row>
    <row r="19" spans="1:19" ht="18" customHeight="1">
      <c r="A19" s="16">
        <v>10</v>
      </c>
      <c r="B19" s="47" t="s">
        <v>236</v>
      </c>
      <c r="C19" s="79" t="s">
        <v>117</v>
      </c>
      <c r="D19" s="45">
        <v>37227</v>
      </c>
      <c r="E19" s="22" t="s">
        <v>7</v>
      </c>
      <c r="F19" s="46" t="s">
        <v>237</v>
      </c>
      <c r="G19" s="28">
        <v>7.3</v>
      </c>
      <c r="H19" s="28">
        <v>7.5</v>
      </c>
      <c r="I19" s="28">
        <v>5.5</v>
      </c>
      <c r="J19" s="28">
        <v>7</v>
      </c>
      <c r="K19" s="28">
        <f t="shared" si="0"/>
        <v>6.8999999999999995</v>
      </c>
      <c r="L19" s="29" t="str">
        <f t="shared" si="1"/>
        <v>TB-Khá</v>
      </c>
      <c r="M19" s="29" t="s">
        <v>11</v>
      </c>
      <c r="N19" s="279"/>
      <c r="R19" s="2" t="s">
        <v>390</v>
      </c>
      <c r="S19" s="2" t="s">
        <v>391</v>
      </c>
    </row>
    <row r="20" spans="1:18" ht="18" customHeight="1">
      <c r="A20" s="16">
        <v>11</v>
      </c>
      <c r="B20" s="44" t="s">
        <v>238</v>
      </c>
      <c r="C20" s="165" t="s">
        <v>47</v>
      </c>
      <c r="D20" s="45">
        <v>34798</v>
      </c>
      <c r="E20" s="22" t="s">
        <v>7</v>
      </c>
      <c r="F20" s="46" t="s">
        <v>10</v>
      </c>
      <c r="G20" s="28">
        <v>7</v>
      </c>
      <c r="H20" s="28">
        <v>7</v>
      </c>
      <c r="I20" s="28">
        <v>5</v>
      </c>
      <c r="J20" s="28">
        <v>8.5</v>
      </c>
      <c r="K20" s="28">
        <f t="shared" si="0"/>
        <v>7.166666666666667</v>
      </c>
      <c r="L20" s="29" t="str">
        <f t="shared" si="1"/>
        <v>Khá</v>
      </c>
      <c r="M20" s="29" t="s">
        <v>11</v>
      </c>
      <c r="N20" s="279"/>
      <c r="R20" s="2" t="s">
        <v>389</v>
      </c>
    </row>
    <row r="21" spans="1:18" ht="18" customHeight="1">
      <c r="A21" s="16">
        <v>12</v>
      </c>
      <c r="B21" s="44" t="s">
        <v>239</v>
      </c>
      <c r="C21" s="165" t="s">
        <v>48</v>
      </c>
      <c r="D21" s="45">
        <v>36950</v>
      </c>
      <c r="E21" s="22" t="s">
        <v>7</v>
      </c>
      <c r="F21" s="46" t="s">
        <v>10</v>
      </c>
      <c r="G21" s="28">
        <v>6.9</v>
      </c>
      <c r="H21" s="28">
        <v>7</v>
      </c>
      <c r="I21" s="28">
        <v>5.8</v>
      </c>
      <c r="J21" s="28">
        <v>7</v>
      </c>
      <c r="K21" s="28">
        <f t="shared" si="0"/>
        <v>6.75</v>
      </c>
      <c r="L21" s="29" t="str">
        <f t="shared" si="1"/>
        <v>TB-Khá</v>
      </c>
      <c r="M21" s="29" t="s">
        <v>11</v>
      </c>
      <c r="N21" s="279"/>
      <c r="R21" s="2" t="s">
        <v>389</v>
      </c>
    </row>
    <row r="22" spans="1:18" s="18" customFormat="1" ht="18" customHeight="1">
      <c r="A22" s="85">
        <v>13</v>
      </c>
      <c r="B22" s="86" t="s">
        <v>240</v>
      </c>
      <c r="C22" s="87" t="s">
        <v>241</v>
      </c>
      <c r="D22" s="88">
        <v>37154</v>
      </c>
      <c r="E22" s="173" t="s">
        <v>7</v>
      </c>
      <c r="F22" s="90" t="s">
        <v>10</v>
      </c>
      <c r="G22" s="106">
        <v>7.5</v>
      </c>
      <c r="H22" s="106">
        <v>7.5</v>
      </c>
      <c r="I22" s="106">
        <v>2</v>
      </c>
      <c r="J22" s="106">
        <v>7</v>
      </c>
      <c r="K22" s="106">
        <f t="shared" si="0"/>
        <v>6.416666666666667</v>
      </c>
      <c r="L22" s="30" t="str">
        <f t="shared" si="1"/>
        <v>Hỏng TN</v>
      </c>
      <c r="M22" s="30" t="s">
        <v>11</v>
      </c>
      <c r="N22" s="31"/>
      <c r="R22" s="18" t="s">
        <v>389</v>
      </c>
    </row>
    <row r="23" spans="1:18" ht="18" customHeight="1">
      <c r="A23" s="16">
        <v>14</v>
      </c>
      <c r="B23" s="47" t="s">
        <v>242</v>
      </c>
      <c r="C23" s="79" t="s">
        <v>243</v>
      </c>
      <c r="D23" s="45">
        <v>36902</v>
      </c>
      <c r="E23" s="49" t="s">
        <v>15</v>
      </c>
      <c r="F23" s="46" t="s">
        <v>10</v>
      </c>
      <c r="G23" s="28">
        <v>6.9</v>
      </c>
      <c r="H23" s="28">
        <v>7</v>
      </c>
      <c r="I23" s="28">
        <v>8</v>
      </c>
      <c r="J23" s="28">
        <v>8</v>
      </c>
      <c r="K23" s="28">
        <f t="shared" si="0"/>
        <v>7.45</v>
      </c>
      <c r="L23" s="29" t="str">
        <f t="shared" si="1"/>
        <v>Khá</v>
      </c>
      <c r="M23" s="29" t="s">
        <v>11</v>
      </c>
      <c r="N23" s="279"/>
      <c r="R23" s="2" t="s">
        <v>389</v>
      </c>
    </row>
    <row r="24" spans="1:18" ht="18" customHeight="1" thickBot="1">
      <c r="A24" s="16">
        <v>15</v>
      </c>
      <c r="B24" s="108" t="s">
        <v>244</v>
      </c>
      <c r="C24" s="81" t="s">
        <v>39</v>
      </c>
      <c r="D24" s="82">
        <v>37205</v>
      </c>
      <c r="E24" s="197" t="s">
        <v>7</v>
      </c>
      <c r="F24" s="84" t="s">
        <v>10</v>
      </c>
      <c r="G24" s="113">
        <v>7.3</v>
      </c>
      <c r="H24" s="113">
        <v>7</v>
      </c>
      <c r="I24" s="113">
        <v>8</v>
      </c>
      <c r="J24" s="113">
        <v>7.5</v>
      </c>
      <c r="K24" s="113">
        <f t="shared" si="0"/>
        <v>7.483333333333333</v>
      </c>
      <c r="L24" s="32" t="str">
        <f t="shared" si="1"/>
        <v>Khá</v>
      </c>
      <c r="M24" s="32" t="s">
        <v>11</v>
      </c>
      <c r="N24" s="280"/>
      <c r="R24" s="2" t="s">
        <v>389</v>
      </c>
    </row>
    <row r="25" ht="13.5" thickTop="1"/>
  </sheetData>
  <sheetProtection/>
  <mergeCells count="9">
    <mergeCell ref="A7:M7"/>
    <mergeCell ref="B9:C9"/>
    <mergeCell ref="H1:N1"/>
    <mergeCell ref="H2:N2"/>
    <mergeCell ref="A4:N4"/>
    <mergeCell ref="A2:E2"/>
    <mergeCell ref="A5:M5"/>
    <mergeCell ref="A6:M6"/>
    <mergeCell ref="A1:E1"/>
  </mergeCells>
  <printOptions/>
  <pageMargins left="0.2" right="0.2" top="0.25" bottom="0.2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O1" sqref="O1:R16384"/>
    </sheetView>
  </sheetViews>
  <sheetFormatPr defaultColWidth="9.140625" defaultRowHeight="12.75"/>
  <cols>
    <col min="1" max="1" width="4.7109375" style="4" customWidth="1"/>
    <col min="2" max="2" width="19.00390625" style="2" bestFit="1" customWidth="1"/>
    <col min="3" max="3" width="8.7109375" style="2" bestFit="1" customWidth="1"/>
    <col min="4" max="4" width="14.7109375" style="3" customWidth="1"/>
    <col min="5" max="5" width="9.8515625" style="2" customWidth="1"/>
    <col min="6" max="6" width="11.28125" style="2" customWidth="1"/>
    <col min="7" max="7" width="9.421875" style="2" customWidth="1"/>
    <col min="8" max="8" width="10.57421875" style="2" bestFit="1" customWidth="1"/>
    <col min="9" max="9" width="7.8515625" style="2" customWidth="1"/>
    <col min="10" max="10" width="7.57421875" style="4" customWidth="1"/>
    <col min="11" max="11" width="12.00390625" style="4" customWidth="1"/>
    <col min="12" max="12" width="11.8515625" style="2" customWidth="1"/>
    <col min="13" max="14" width="9.57421875" style="2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4" s="1" customFormat="1" ht="19.5" customHeight="1">
      <c r="A5" s="324" t="s">
        <v>96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373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278" t="s">
        <v>5</v>
      </c>
      <c r="H9" s="332" t="s">
        <v>396</v>
      </c>
      <c r="I9" s="333" t="s">
        <v>397</v>
      </c>
      <c r="J9" s="332" t="s">
        <v>398</v>
      </c>
      <c r="K9" s="332" t="s">
        <v>399</v>
      </c>
      <c r="L9" s="332" t="s">
        <v>400</v>
      </c>
      <c r="M9" s="278" t="s">
        <v>4</v>
      </c>
      <c r="N9" s="334" t="s">
        <v>407</v>
      </c>
      <c r="O9" s="300" t="s">
        <v>401</v>
      </c>
      <c r="P9" s="15" t="s">
        <v>402</v>
      </c>
    </row>
    <row r="10" spans="1:17" s="7" customFormat="1" ht="18" customHeight="1" thickTop="1">
      <c r="A10" s="317">
        <v>1</v>
      </c>
      <c r="B10" s="66" t="s">
        <v>76</v>
      </c>
      <c r="C10" s="198" t="s">
        <v>77</v>
      </c>
      <c r="D10" s="41">
        <v>36794</v>
      </c>
      <c r="E10" s="20" t="s">
        <v>15</v>
      </c>
      <c r="F10" s="43" t="s">
        <v>10</v>
      </c>
      <c r="G10" s="199">
        <v>6.7</v>
      </c>
      <c r="H10" s="199">
        <v>7</v>
      </c>
      <c r="I10" s="288">
        <v>6.5</v>
      </c>
      <c r="J10" s="288">
        <v>6.2</v>
      </c>
      <c r="K10" s="291">
        <f aca="true" t="shared" si="0" ref="K10:K20">(G10*3+I10+J10*2)/6</f>
        <v>6.5</v>
      </c>
      <c r="L10" s="337" t="str">
        <f aca="true" t="shared" si="1" ref="L10:L20">IF(OR(H10&lt;5,I10&lt;5,J10&lt;5),"Hỏng TN",IF(K10&gt;=8.95,"XS",IF(K10&gt;=7.95,"Giỏi",IF(K10&gt;=6.95,"Khá",IF(K10&gt;=5.95,"TB-Khá","TB")))))</f>
        <v>TB-Khá</v>
      </c>
      <c r="M10" s="174" t="s">
        <v>11</v>
      </c>
      <c r="N10" s="283"/>
      <c r="Q10" s="7" t="s">
        <v>389</v>
      </c>
    </row>
    <row r="11" spans="1:19" ht="18" customHeight="1">
      <c r="A11" s="16">
        <v>2</v>
      </c>
      <c r="B11" s="153" t="s">
        <v>18</v>
      </c>
      <c r="C11" s="146" t="s">
        <v>78</v>
      </c>
      <c r="D11" s="53">
        <v>37109</v>
      </c>
      <c r="E11" s="54" t="s">
        <v>7</v>
      </c>
      <c r="F11" s="55" t="s">
        <v>10</v>
      </c>
      <c r="G11" s="99">
        <v>6.4</v>
      </c>
      <c r="H11" s="28">
        <v>5</v>
      </c>
      <c r="I11" s="28">
        <v>7</v>
      </c>
      <c r="J11" s="28">
        <v>6.4</v>
      </c>
      <c r="K11" s="28">
        <f t="shared" si="0"/>
        <v>6.5</v>
      </c>
      <c r="L11" s="29" t="str">
        <f t="shared" si="1"/>
        <v>TB-Khá</v>
      </c>
      <c r="M11" s="99" t="s">
        <v>16</v>
      </c>
      <c r="N11" s="319"/>
      <c r="Q11" s="7" t="s">
        <v>389</v>
      </c>
      <c r="R11" s="7"/>
      <c r="S11" s="7"/>
    </row>
    <row r="12" spans="1:17" s="18" customFormat="1" ht="18" customHeight="1">
      <c r="A12" s="85">
        <v>3</v>
      </c>
      <c r="B12" s="56" t="s">
        <v>82</v>
      </c>
      <c r="C12" s="171" t="s">
        <v>59</v>
      </c>
      <c r="D12" s="57">
        <v>37006</v>
      </c>
      <c r="E12" s="336" t="s">
        <v>7</v>
      </c>
      <c r="F12" s="58" t="s">
        <v>10</v>
      </c>
      <c r="G12" s="106">
        <v>6.4</v>
      </c>
      <c r="H12" s="106">
        <v>0</v>
      </c>
      <c r="I12" s="106">
        <v>0</v>
      </c>
      <c r="J12" s="106">
        <v>0</v>
      </c>
      <c r="K12" s="106">
        <f t="shared" si="0"/>
        <v>3.2000000000000006</v>
      </c>
      <c r="L12" s="30" t="str">
        <f t="shared" si="1"/>
        <v>Hỏng TN</v>
      </c>
      <c r="M12" s="30" t="s">
        <v>11</v>
      </c>
      <c r="N12" s="31"/>
      <c r="Q12" s="18" t="s">
        <v>389</v>
      </c>
    </row>
    <row r="13" spans="1:19" s="179" customFormat="1" ht="18" customHeight="1">
      <c r="A13" s="151">
        <v>4</v>
      </c>
      <c r="B13" s="44" t="s">
        <v>83</v>
      </c>
      <c r="C13" s="165" t="s">
        <v>84</v>
      </c>
      <c r="D13" s="45">
        <v>36759</v>
      </c>
      <c r="E13" s="22" t="s">
        <v>7</v>
      </c>
      <c r="F13" s="46" t="s">
        <v>10</v>
      </c>
      <c r="G13" s="28">
        <v>6.1</v>
      </c>
      <c r="H13" s="100">
        <v>7.5</v>
      </c>
      <c r="I13" s="100">
        <v>6.8</v>
      </c>
      <c r="J13" s="100">
        <v>7</v>
      </c>
      <c r="K13" s="100">
        <f t="shared" si="0"/>
        <v>6.516666666666666</v>
      </c>
      <c r="L13" s="91" t="str">
        <f t="shared" si="1"/>
        <v>TB-Khá</v>
      </c>
      <c r="M13" s="91" t="s">
        <v>11</v>
      </c>
      <c r="N13" s="279"/>
      <c r="Q13" s="2" t="s">
        <v>389</v>
      </c>
      <c r="R13" s="2"/>
      <c r="S13" s="2"/>
    </row>
    <row r="14" spans="1:17" ht="18" customHeight="1">
      <c r="A14" s="16">
        <v>5</v>
      </c>
      <c r="B14" s="47" t="s">
        <v>68</v>
      </c>
      <c r="C14" s="79" t="s">
        <v>85</v>
      </c>
      <c r="D14" s="45">
        <v>37197</v>
      </c>
      <c r="E14" s="49" t="s">
        <v>7</v>
      </c>
      <c r="F14" s="46" t="s">
        <v>10</v>
      </c>
      <c r="G14" s="28">
        <v>6.9</v>
      </c>
      <c r="H14" s="28">
        <v>8</v>
      </c>
      <c r="I14" s="28">
        <v>6</v>
      </c>
      <c r="J14" s="28">
        <v>6.7</v>
      </c>
      <c r="K14" s="28">
        <f t="shared" si="0"/>
        <v>6.683333333333334</v>
      </c>
      <c r="L14" s="29" t="str">
        <f t="shared" si="1"/>
        <v>TB-Khá</v>
      </c>
      <c r="M14" s="91" t="s">
        <v>11</v>
      </c>
      <c r="N14" s="279"/>
      <c r="Q14" s="2" t="s">
        <v>389</v>
      </c>
    </row>
    <row r="15" spans="1:17" ht="18" customHeight="1">
      <c r="A15" s="16">
        <v>6</v>
      </c>
      <c r="B15" s="47" t="s">
        <v>26</v>
      </c>
      <c r="C15" s="79" t="s">
        <v>28</v>
      </c>
      <c r="D15" s="45">
        <v>36844</v>
      </c>
      <c r="E15" s="49" t="s">
        <v>7</v>
      </c>
      <c r="F15" s="46" t="s">
        <v>10</v>
      </c>
      <c r="G15" s="28">
        <v>6.8</v>
      </c>
      <c r="H15" s="28">
        <v>6.5</v>
      </c>
      <c r="I15" s="28">
        <v>7.5</v>
      </c>
      <c r="J15" s="28">
        <v>6.2</v>
      </c>
      <c r="K15" s="28">
        <f t="shared" si="0"/>
        <v>6.716666666666666</v>
      </c>
      <c r="L15" s="29" t="str">
        <f t="shared" si="1"/>
        <v>TB-Khá</v>
      </c>
      <c r="M15" s="91" t="s">
        <v>11</v>
      </c>
      <c r="N15" s="279"/>
      <c r="Q15" s="2" t="s">
        <v>389</v>
      </c>
    </row>
    <row r="16" spans="1:17" s="179" customFormat="1" ht="18" customHeight="1">
      <c r="A16" s="151">
        <v>7</v>
      </c>
      <c r="B16" s="153" t="s">
        <v>86</v>
      </c>
      <c r="C16" s="146" t="s">
        <v>87</v>
      </c>
      <c r="D16" s="53">
        <v>37159</v>
      </c>
      <c r="E16" s="54" t="s">
        <v>7</v>
      </c>
      <c r="F16" s="55" t="s">
        <v>10</v>
      </c>
      <c r="G16" s="100">
        <v>6.4</v>
      </c>
      <c r="H16" s="100">
        <v>8</v>
      </c>
      <c r="I16" s="100">
        <v>7.5</v>
      </c>
      <c r="J16" s="100">
        <v>6.4</v>
      </c>
      <c r="K16" s="100">
        <f t="shared" si="0"/>
        <v>6.583333333333333</v>
      </c>
      <c r="L16" s="91" t="str">
        <f t="shared" si="1"/>
        <v>TB-Khá</v>
      </c>
      <c r="M16" s="91" t="s">
        <v>16</v>
      </c>
      <c r="N16" s="281"/>
      <c r="Q16" s="2" t="s">
        <v>389</v>
      </c>
    </row>
    <row r="17" spans="1:17" s="179" customFormat="1" ht="18" customHeight="1">
      <c r="A17" s="151">
        <v>8</v>
      </c>
      <c r="B17" s="153" t="s">
        <v>68</v>
      </c>
      <c r="C17" s="146" t="s">
        <v>88</v>
      </c>
      <c r="D17" s="53">
        <v>37244</v>
      </c>
      <c r="E17" s="246" t="s">
        <v>7</v>
      </c>
      <c r="F17" s="55" t="s">
        <v>10</v>
      </c>
      <c r="G17" s="100">
        <v>7.6</v>
      </c>
      <c r="H17" s="100">
        <v>7</v>
      </c>
      <c r="I17" s="100">
        <v>7.8</v>
      </c>
      <c r="J17" s="100">
        <v>7.1</v>
      </c>
      <c r="K17" s="100">
        <f t="shared" si="0"/>
        <v>7.466666666666666</v>
      </c>
      <c r="L17" s="91" t="str">
        <f t="shared" si="1"/>
        <v>Khá</v>
      </c>
      <c r="M17" s="91" t="s">
        <v>11</v>
      </c>
      <c r="N17" s="281"/>
      <c r="Q17" s="2" t="s">
        <v>389</v>
      </c>
    </row>
    <row r="18" spans="1:17" s="179" customFormat="1" ht="18" customHeight="1">
      <c r="A18" s="151">
        <v>9</v>
      </c>
      <c r="B18" s="52" t="s">
        <v>90</v>
      </c>
      <c r="C18" s="101" t="s">
        <v>46</v>
      </c>
      <c r="D18" s="187">
        <v>36980</v>
      </c>
      <c r="E18" s="54" t="s">
        <v>7</v>
      </c>
      <c r="F18" s="55" t="s">
        <v>10</v>
      </c>
      <c r="G18" s="100">
        <v>7.1</v>
      </c>
      <c r="H18" s="100">
        <v>7</v>
      </c>
      <c r="I18" s="100">
        <v>7.5</v>
      </c>
      <c r="J18" s="100">
        <v>6.5</v>
      </c>
      <c r="K18" s="100">
        <f t="shared" si="0"/>
        <v>6.966666666666666</v>
      </c>
      <c r="L18" s="91" t="str">
        <f t="shared" si="1"/>
        <v>Khá</v>
      </c>
      <c r="M18" s="91" t="s">
        <v>11</v>
      </c>
      <c r="N18" s="281"/>
      <c r="Q18" s="2" t="s">
        <v>389</v>
      </c>
    </row>
    <row r="19" spans="1:17" ht="18" customHeight="1">
      <c r="A19" s="16">
        <v>10</v>
      </c>
      <c r="B19" s="47" t="s">
        <v>93</v>
      </c>
      <c r="C19" s="79" t="s">
        <v>20</v>
      </c>
      <c r="D19" s="45">
        <v>36526</v>
      </c>
      <c r="E19" s="22" t="s">
        <v>15</v>
      </c>
      <c r="F19" s="46" t="s">
        <v>10</v>
      </c>
      <c r="G19" s="28">
        <v>6.2</v>
      </c>
      <c r="H19" s="28">
        <v>5</v>
      </c>
      <c r="I19" s="28">
        <v>6.5</v>
      </c>
      <c r="J19" s="28">
        <v>5.2</v>
      </c>
      <c r="K19" s="28">
        <f t="shared" si="0"/>
        <v>5.916666666666667</v>
      </c>
      <c r="L19" s="29" t="str">
        <f t="shared" si="1"/>
        <v>TB</v>
      </c>
      <c r="M19" s="91" t="s">
        <v>11</v>
      </c>
      <c r="N19" s="279"/>
      <c r="Q19" s="2" t="s">
        <v>389</v>
      </c>
    </row>
    <row r="20" spans="1:17" ht="18" customHeight="1" thickBot="1">
      <c r="A20" s="25">
        <v>11</v>
      </c>
      <c r="B20" s="59" t="s">
        <v>60</v>
      </c>
      <c r="C20" s="252" t="s">
        <v>94</v>
      </c>
      <c r="D20" s="82">
        <v>36434</v>
      </c>
      <c r="E20" s="24" t="s">
        <v>7</v>
      </c>
      <c r="F20" s="84" t="s">
        <v>10</v>
      </c>
      <c r="G20" s="113">
        <v>7</v>
      </c>
      <c r="H20" s="113">
        <v>6</v>
      </c>
      <c r="I20" s="113">
        <v>5.5</v>
      </c>
      <c r="J20" s="113">
        <v>6.3</v>
      </c>
      <c r="K20" s="113">
        <f t="shared" si="0"/>
        <v>6.516666666666667</v>
      </c>
      <c r="L20" s="32" t="str">
        <f t="shared" si="1"/>
        <v>TB-Khá</v>
      </c>
      <c r="M20" s="105" t="s">
        <v>11</v>
      </c>
      <c r="N20" s="280"/>
      <c r="Q20" s="2" t="s">
        <v>389</v>
      </c>
    </row>
    <row r="21" ht="13.5" thickTop="1"/>
  </sheetData>
  <sheetProtection/>
  <mergeCells count="9">
    <mergeCell ref="A7:M7"/>
    <mergeCell ref="A4:N4"/>
    <mergeCell ref="H1:N1"/>
    <mergeCell ref="A2:E2"/>
    <mergeCell ref="H2:N2"/>
    <mergeCell ref="A5:M5"/>
    <mergeCell ref="A6:M6"/>
    <mergeCell ref="B9:C9"/>
    <mergeCell ref="A1:E1"/>
  </mergeCells>
  <printOptions/>
  <pageMargins left="0.2" right="0.2" top="0.25" bottom="0.2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O1" sqref="O1:R16384"/>
    </sheetView>
  </sheetViews>
  <sheetFormatPr defaultColWidth="9.140625" defaultRowHeight="12.75"/>
  <cols>
    <col min="1" max="1" width="4.7109375" style="4" customWidth="1"/>
    <col min="2" max="2" width="19.00390625" style="2" bestFit="1" customWidth="1"/>
    <col min="3" max="3" width="7.140625" style="2" customWidth="1"/>
    <col min="4" max="4" width="14.7109375" style="3" customWidth="1"/>
    <col min="5" max="5" width="9.140625" style="2" customWidth="1"/>
    <col min="6" max="6" width="10.421875" style="2" customWidth="1"/>
    <col min="7" max="7" width="8.7109375" style="2" customWidth="1"/>
    <col min="8" max="8" width="10.57421875" style="2" bestFit="1" customWidth="1"/>
    <col min="9" max="9" width="7.140625" style="2" customWidth="1"/>
    <col min="10" max="10" width="10.57421875" style="4" bestFit="1" customWidth="1"/>
    <col min="11" max="11" width="12.00390625" style="4" customWidth="1"/>
    <col min="12" max="12" width="11.8515625" style="2" customWidth="1"/>
    <col min="13" max="14" width="9.57421875" style="2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4" s="1" customFormat="1" ht="19.5" customHeight="1">
      <c r="A5" s="324" t="s">
        <v>186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378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278" t="s">
        <v>5</v>
      </c>
      <c r="H9" s="332" t="s">
        <v>396</v>
      </c>
      <c r="I9" s="333" t="s">
        <v>397</v>
      </c>
      <c r="J9" s="332" t="s">
        <v>398</v>
      </c>
      <c r="K9" s="332" t="s">
        <v>399</v>
      </c>
      <c r="L9" s="332" t="s">
        <v>400</v>
      </c>
      <c r="M9" s="278" t="s">
        <v>4</v>
      </c>
      <c r="N9" s="334" t="s">
        <v>407</v>
      </c>
      <c r="O9" s="300" t="s">
        <v>401</v>
      </c>
      <c r="P9" s="15" t="s">
        <v>402</v>
      </c>
    </row>
    <row r="10" spans="1:17" s="7" customFormat="1" ht="18" customHeight="1" thickTop="1">
      <c r="A10" s="317">
        <v>1</v>
      </c>
      <c r="B10" s="39" t="s">
        <v>187</v>
      </c>
      <c r="C10" s="40" t="s">
        <v>55</v>
      </c>
      <c r="D10" s="287">
        <v>36472</v>
      </c>
      <c r="E10" s="42" t="s">
        <v>15</v>
      </c>
      <c r="F10" s="43" t="s">
        <v>10</v>
      </c>
      <c r="G10" s="61">
        <v>7.5</v>
      </c>
      <c r="H10" s="199">
        <v>7</v>
      </c>
      <c r="I10" s="288">
        <v>8</v>
      </c>
      <c r="J10" s="288">
        <v>8.7</v>
      </c>
      <c r="K10" s="291">
        <f>(G10*3+I10+J10*2)/6</f>
        <v>7.983333333333333</v>
      </c>
      <c r="L10" s="337" t="str">
        <f>IF(OR(H10&lt;5,I10&lt;5,J10&lt;5),"Hỏng TN",IF(K10&gt;=8.95,"XS",IF(K10&gt;=7.95,"Giỏi",IF(K10&gt;=6.95,"Khá",IF(K10&gt;=5.95,"TB-Khá","TB")))))</f>
        <v>Giỏi</v>
      </c>
      <c r="M10" s="174" t="s">
        <v>11</v>
      </c>
      <c r="N10" s="283"/>
      <c r="Q10" s="7" t="s">
        <v>389</v>
      </c>
    </row>
    <row r="11" spans="1:19" s="18" customFormat="1" ht="18" customHeight="1">
      <c r="A11" s="85">
        <v>2</v>
      </c>
      <c r="B11" s="86" t="s">
        <v>188</v>
      </c>
      <c r="C11" s="245" t="s">
        <v>189</v>
      </c>
      <c r="D11" s="148">
        <v>36768</v>
      </c>
      <c r="E11" s="173" t="s">
        <v>15</v>
      </c>
      <c r="F11" s="90" t="s">
        <v>10</v>
      </c>
      <c r="G11" s="64">
        <v>6.7</v>
      </c>
      <c r="H11" s="106">
        <v>7</v>
      </c>
      <c r="I11" s="106">
        <v>7.8</v>
      </c>
      <c r="J11" s="106">
        <v>8.4</v>
      </c>
      <c r="K11" s="106">
        <f>(G11*3+I11+J11*2)/6</f>
        <v>7.45</v>
      </c>
      <c r="L11" s="30" t="s">
        <v>406</v>
      </c>
      <c r="M11" s="107" t="s">
        <v>16</v>
      </c>
      <c r="N11" s="340" t="s">
        <v>390</v>
      </c>
      <c r="Q11" s="18" t="s">
        <v>390</v>
      </c>
      <c r="R11" s="341"/>
      <c r="S11" s="341"/>
    </row>
    <row r="12" spans="1:17" s="179" customFormat="1" ht="18" customHeight="1">
      <c r="A12" s="151">
        <v>3</v>
      </c>
      <c r="B12" s="153" t="s">
        <v>24</v>
      </c>
      <c r="C12" s="219" t="s">
        <v>42</v>
      </c>
      <c r="D12" s="53">
        <v>36954</v>
      </c>
      <c r="E12" s="246" t="s">
        <v>190</v>
      </c>
      <c r="F12" s="55" t="s">
        <v>10</v>
      </c>
      <c r="G12" s="63">
        <v>7.4</v>
      </c>
      <c r="H12" s="100">
        <v>8</v>
      </c>
      <c r="I12" s="100">
        <v>8.8</v>
      </c>
      <c r="J12" s="100">
        <v>8.9</v>
      </c>
      <c r="K12" s="100">
        <f>(G12*3+I12+J12*2)/6</f>
        <v>8.133333333333335</v>
      </c>
      <c r="L12" s="91" t="str">
        <f>IF(OR(H12&lt;5,I12&lt;5,J12&lt;5),"Hỏng TN",IF(K12&gt;=8.95,"XS",IF(K12&gt;=7.95,"Giỏi",IF(K12&gt;=6.95,"Khá",IF(K12&gt;=5.95,"TB-Khá","TB")))))</f>
        <v>Giỏi</v>
      </c>
      <c r="M12" s="91" t="s">
        <v>11</v>
      </c>
      <c r="N12" s="281"/>
      <c r="Q12" s="179" t="s">
        <v>389</v>
      </c>
    </row>
    <row r="13" spans="1:19" s="179" customFormat="1" ht="18" customHeight="1" thickBot="1">
      <c r="A13" s="152">
        <v>4</v>
      </c>
      <c r="B13" s="108" t="s">
        <v>41</v>
      </c>
      <c r="C13" s="293" t="s">
        <v>191</v>
      </c>
      <c r="D13" s="181">
        <v>36282</v>
      </c>
      <c r="E13" s="24" t="s">
        <v>7</v>
      </c>
      <c r="F13" s="84" t="s">
        <v>10</v>
      </c>
      <c r="G13" s="65">
        <v>7.1</v>
      </c>
      <c r="H13" s="109">
        <v>8</v>
      </c>
      <c r="I13" s="109">
        <v>8</v>
      </c>
      <c r="J13" s="109">
        <v>8.4</v>
      </c>
      <c r="K13" s="109">
        <f>(G13*3+I13+J13*2)/6</f>
        <v>7.683333333333333</v>
      </c>
      <c r="L13" s="105" t="str">
        <f>IF(OR(H13&lt;5,I13&lt;5,J13&lt;5),"Hỏng TN",IF(K13&gt;=8.95,"XS",IF(K13&gt;=7.95,"Giỏi",IF(K13&gt;=6.95,"Khá",IF(K13&gt;=5.95,"TB-Khá","TB")))))</f>
        <v>Khá</v>
      </c>
      <c r="M13" s="105" t="s">
        <v>11</v>
      </c>
      <c r="N13" s="280"/>
      <c r="Q13" s="2" t="s">
        <v>389</v>
      </c>
      <c r="R13" s="2"/>
      <c r="S13" s="2"/>
    </row>
    <row r="14" ht="13.5" thickTop="1"/>
  </sheetData>
  <sheetProtection/>
  <mergeCells count="9">
    <mergeCell ref="A7:M7"/>
    <mergeCell ref="B9:C9"/>
    <mergeCell ref="A4:N4"/>
    <mergeCell ref="H1:N1"/>
    <mergeCell ref="A2:E2"/>
    <mergeCell ref="H2:N2"/>
    <mergeCell ref="A5:M5"/>
    <mergeCell ref="A6:M6"/>
    <mergeCell ref="A1:E1"/>
  </mergeCells>
  <printOptions/>
  <pageMargins left="0.2" right="0.2" top="0.25" bottom="0.2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O1" sqref="O1:R16384"/>
    </sheetView>
  </sheetViews>
  <sheetFormatPr defaultColWidth="9.140625" defaultRowHeight="12.75"/>
  <cols>
    <col min="1" max="1" width="4.7109375" style="4" customWidth="1"/>
    <col min="2" max="2" width="11.57421875" style="2" customWidth="1"/>
    <col min="3" max="3" width="8.7109375" style="2" bestFit="1" customWidth="1"/>
    <col min="4" max="4" width="14.7109375" style="3" customWidth="1"/>
    <col min="5" max="5" width="9.28125" style="2" customWidth="1"/>
    <col min="6" max="6" width="10.8515625" style="2" customWidth="1"/>
    <col min="7" max="7" width="11.421875" style="2" bestFit="1" customWidth="1"/>
    <col min="8" max="9" width="10.57421875" style="2" bestFit="1" customWidth="1"/>
    <col min="10" max="10" width="10.57421875" style="4" bestFit="1" customWidth="1"/>
    <col min="11" max="11" width="12.00390625" style="4" customWidth="1"/>
    <col min="12" max="12" width="11.8515625" style="2" customWidth="1"/>
    <col min="13" max="14" width="9.57421875" style="2" customWidth="1"/>
    <col min="15" max="15" width="8.28125" style="2" hidden="1" customWidth="1"/>
    <col min="16" max="16" width="8.140625" style="2" hidden="1" customWidth="1"/>
    <col min="17" max="17" width="2.8515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4" s="1" customFormat="1" ht="19.5" customHeight="1">
      <c r="A5" s="324" t="s">
        <v>254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378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278" t="s">
        <v>5</v>
      </c>
      <c r="H9" s="332" t="s">
        <v>396</v>
      </c>
      <c r="I9" s="333" t="s">
        <v>397</v>
      </c>
      <c r="J9" s="332" t="s">
        <v>398</v>
      </c>
      <c r="K9" s="332" t="s">
        <v>399</v>
      </c>
      <c r="L9" s="332" t="s">
        <v>400</v>
      </c>
      <c r="M9" s="278" t="s">
        <v>4</v>
      </c>
      <c r="N9" s="334" t="s">
        <v>407</v>
      </c>
      <c r="O9" s="300" t="s">
        <v>401</v>
      </c>
      <c r="P9" s="15" t="s">
        <v>402</v>
      </c>
    </row>
    <row r="10" spans="1:17" s="7" customFormat="1" ht="18" customHeight="1" thickBot="1" thickTop="1">
      <c r="A10" s="302">
        <v>1</v>
      </c>
      <c r="B10" s="120" t="s">
        <v>171</v>
      </c>
      <c r="C10" s="125" t="s">
        <v>255</v>
      </c>
      <c r="D10" s="121">
        <v>35504</v>
      </c>
      <c r="E10" s="121" t="s">
        <v>15</v>
      </c>
      <c r="F10" s="122" t="s">
        <v>17</v>
      </c>
      <c r="G10" s="123">
        <v>7.6</v>
      </c>
      <c r="H10" s="314">
        <v>7</v>
      </c>
      <c r="I10" s="307">
        <v>8</v>
      </c>
      <c r="J10" s="307">
        <v>9.2</v>
      </c>
      <c r="K10" s="304">
        <f>(G10*3+I10+J10*2)/6</f>
        <v>8.2</v>
      </c>
      <c r="L10" s="342" t="str">
        <f>IF(OR(H10&lt;5,I10&lt;5,J10&lt;5),"Hỏng TN",IF(K10&gt;=8.95,"XS",IF(K10&gt;=7.95,"Giỏi",IF(K10&gt;=6.95,"Khá",IF(K10&gt;=5.95,"TB-Khá","TB")))))</f>
        <v>Giỏi</v>
      </c>
      <c r="M10" s="124" t="s">
        <v>11</v>
      </c>
      <c r="N10" s="284"/>
      <c r="Q10" s="7" t="s">
        <v>389</v>
      </c>
    </row>
    <row r="11" ht="13.5" thickTop="1"/>
  </sheetData>
  <sheetProtection/>
  <mergeCells count="9">
    <mergeCell ref="A7:M7"/>
    <mergeCell ref="B9:C9"/>
    <mergeCell ref="A4:N4"/>
    <mergeCell ref="H1:N1"/>
    <mergeCell ref="A2:E2"/>
    <mergeCell ref="H2:N2"/>
    <mergeCell ref="A5:M5"/>
    <mergeCell ref="A6:M6"/>
    <mergeCell ref="A1:E1"/>
  </mergeCells>
  <printOptions/>
  <pageMargins left="0.2" right="0.2" top="0.25" bottom="0.2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O1" sqref="O1:R16384"/>
    </sheetView>
  </sheetViews>
  <sheetFormatPr defaultColWidth="9.140625" defaultRowHeight="12.75"/>
  <cols>
    <col min="1" max="1" width="4.7109375" style="4" customWidth="1"/>
    <col min="2" max="2" width="16.7109375" style="2" customWidth="1"/>
    <col min="3" max="3" width="8.7109375" style="2" bestFit="1" customWidth="1"/>
    <col min="4" max="4" width="14.7109375" style="3" customWidth="1"/>
    <col min="5" max="5" width="8.28125" style="2" customWidth="1"/>
    <col min="6" max="6" width="10.8515625" style="2" customWidth="1"/>
    <col min="7" max="7" width="11.421875" style="2" bestFit="1" customWidth="1"/>
    <col min="8" max="8" width="10.57421875" style="2" bestFit="1" customWidth="1"/>
    <col min="9" max="9" width="8.00390625" style="2" customWidth="1"/>
    <col min="10" max="10" width="8.421875" style="4" customWidth="1"/>
    <col min="11" max="11" width="12.00390625" style="4" customWidth="1"/>
    <col min="12" max="12" width="11.8515625" style="2" customWidth="1"/>
    <col min="13" max="14" width="9.57421875" style="2" customWidth="1"/>
    <col min="15" max="15" width="8.28125" style="2" hidden="1" customWidth="1"/>
    <col min="16" max="16" width="8.140625" style="2" hidden="1" customWidth="1"/>
    <col min="17" max="17" width="6.140625" style="2" hidden="1" customWidth="1"/>
    <col min="18" max="18" width="0" style="2" hidden="1" customWidth="1"/>
    <col min="19" max="16384" width="9.140625" style="2" customWidth="1"/>
  </cols>
  <sheetData>
    <row r="1" spans="1:16" s="9" customFormat="1" ht="15.75">
      <c r="A1" s="327" t="s">
        <v>12</v>
      </c>
      <c r="B1" s="327"/>
      <c r="C1" s="327"/>
      <c r="D1" s="327"/>
      <c r="E1" s="327"/>
      <c r="G1" s="8"/>
      <c r="H1" s="321" t="s">
        <v>13</v>
      </c>
      <c r="I1" s="321"/>
      <c r="J1" s="321"/>
      <c r="K1" s="321"/>
      <c r="L1" s="321"/>
      <c r="M1" s="321"/>
      <c r="N1" s="321"/>
      <c r="O1" s="299"/>
      <c r="P1" s="299"/>
    </row>
    <row r="2" spans="1:16" s="9" customFormat="1" ht="15" customHeight="1">
      <c r="A2" s="322" t="s">
        <v>0</v>
      </c>
      <c r="B2" s="322"/>
      <c r="C2" s="322"/>
      <c r="D2" s="322"/>
      <c r="E2" s="322"/>
      <c r="G2" s="8"/>
      <c r="H2" s="321" t="s">
        <v>14</v>
      </c>
      <c r="I2" s="321"/>
      <c r="J2" s="321"/>
      <c r="K2" s="321"/>
      <c r="L2" s="321"/>
      <c r="M2" s="321"/>
      <c r="N2" s="321"/>
      <c r="O2" s="299"/>
      <c r="P2" s="299"/>
    </row>
    <row r="3" spans="1:16" ht="15">
      <c r="A3" s="10"/>
      <c r="B3" s="10"/>
      <c r="C3" s="10"/>
      <c r="D3" s="17"/>
      <c r="O3" s="11"/>
      <c r="P3" s="11"/>
    </row>
    <row r="4" spans="1:14" s="1" customFormat="1" ht="32.25" customHeight="1">
      <c r="A4" s="323" t="s">
        <v>410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4" s="1" customFormat="1" ht="19.5" customHeight="1">
      <c r="A5" s="324" t="s">
        <v>161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15"/>
    </row>
    <row r="6" spans="1:14" s="1" customFormat="1" ht="17.25" customHeight="1">
      <c r="A6" s="324" t="s">
        <v>379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15"/>
    </row>
    <row r="7" spans="1:14" s="1" customFormat="1" ht="17.25" customHeight="1" hidden="1">
      <c r="A7" s="320" t="s">
        <v>371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16"/>
    </row>
    <row r="8" spans="1:11" s="1" customFormat="1" ht="7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2"/>
    </row>
    <row r="9" spans="1:16" s="5" customFormat="1" ht="67.5" thickBot="1" thickTop="1">
      <c r="A9" s="34" t="s">
        <v>6</v>
      </c>
      <c r="B9" s="325" t="s">
        <v>1</v>
      </c>
      <c r="C9" s="326"/>
      <c r="D9" s="36" t="s">
        <v>2</v>
      </c>
      <c r="E9" s="37" t="s">
        <v>8</v>
      </c>
      <c r="F9" s="36" t="s">
        <v>3</v>
      </c>
      <c r="G9" s="278" t="s">
        <v>5</v>
      </c>
      <c r="H9" s="332" t="s">
        <v>396</v>
      </c>
      <c r="I9" s="333" t="s">
        <v>397</v>
      </c>
      <c r="J9" s="332" t="s">
        <v>398</v>
      </c>
      <c r="K9" s="332" t="s">
        <v>399</v>
      </c>
      <c r="L9" s="332" t="s">
        <v>400</v>
      </c>
      <c r="M9" s="278" t="s">
        <v>4</v>
      </c>
      <c r="N9" s="334" t="s">
        <v>407</v>
      </c>
      <c r="O9" s="300" t="s">
        <v>401</v>
      </c>
      <c r="P9" s="15" t="s">
        <v>402</v>
      </c>
    </row>
    <row r="10" spans="1:17" s="7" customFormat="1" ht="18" customHeight="1" thickTop="1">
      <c r="A10" s="317">
        <v>1</v>
      </c>
      <c r="B10" s="157" t="s">
        <v>162</v>
      </c>
      <c r="C10" s="158" t="s">
        <v>115</v>
      </c>
      <c r="D10" s="159">
        <v>36805</v>
      </c>
      <c r="E10" s="20" t="s">
        <v>15</v>
      </c>
      <c r="F10" s="160" t="s">
        <v>10</v>
      </c>
      <c r="G10" s="288">
        <v>7.2</v>
      </c>
      <c r="H10" s="199">
        <v>5</v>
      </c>
      <c r="I10" s="288">
        <v>6</v>
      </c>
      <c r="J10" s="288">
        <v>8.5</v>
      </c>
      <c r="K10" s="291">
        <f>(G10*3+I10+J10*2)/6</f>
        <v>7.433333333333334</v>
      </c>
      <c r="L10" s="337" t="str">
        <f>IF(OR(H10&lt;5,I10&lt;5,J10&lt;5),"Hỏng TN",IF(K10&gt;=8.95,"XS",IF(K10&gt;=7.95,"Giỏi",IF(K10&gt;=6.95,"Khá",IF(K10&gt;=5.95,"TB-Khá","TB")))))</f>
        <v>Khá</v>
      </c>
      <c r="M10" s="26" t="s">
        <v>11</v>
      </c>
      <c r="N10" s="283"/>
      <c r="Q10" s="2" t="s">
        <v>389</v>
      </c>
    </row>
    <row r="11" spans="1:19" s="18" customFormat="1" ht="18" customHeight="1">
      <c r="A11" s="85">
        <v>2</v>
      </c>
      <c r="B11" s="272" t="s">
        <v>163</v>
      </c>
      <c r="C11" s="97" t="s">
        <v>164</v>
      </c>
      <c r="D11" s="180">
        <v>36949</v>
      </c>
      <c r="E11" s="98" t="s">
        <v>15</v>
      </c>
      <c r="F11" s="58" t="s">
        <v>10</v>
      </c>
      <c r="G11" s="106">
        <v>7</v>
      </c>
      <c r="H11" s="106">
        <v>0</v>
      </c>
      <c r="I11" s="106">
        <v>0</v>
      </c>
      <c r="J11" s="106">
        <v>7.2</v>
      </c>
      <c r="K11" s="106">
        <f>(G11*3+I11+J11*2)/6</f>
        <v>5.8999999999999995</v>
      </c>
      <c r="L11" s="30" t="s">
        <v>406</v>
      </c>
      <c r="M11" s="30" t="s">
        <v>16</v>
      </c>
      <c r="N11" s="340" t="s">
        <v>390</v>
      </c>
      <c r="Q11" s="18" t="s">
        <v>390</v>
      </c>
      <c r="R11" s="341"/>
      <c r="S11" s="341"/>
    </row>
    <row r="12" spans="1:17" s="179" customFormat="1" ht="18" customHeight="1" thickBot="1">
      <c r="A12" s="152">
        <v>3</v>
      </c>
      <c r="B12" s="172" t="s">
        <v>165</v>
      </c>
      <c r="C12" s="166" t="s">
        <v>15</v>
      </c>
      <c r="D12" s="167">
        <v>37019</v>
      </c>
      <c r="E12" s="24" t="s">
        <v>15</v>
      </c>
      <c r="F12" s="168" t="s">
        <v>10</v>
      </c>
      <c r="G12" s="113">
        <v>7.8</v>
      </c>
      <c r="H12" s="109">
        <v>6</v>
      </c>
      <c r="I12" s="109">
        <v>7</v>
      </c>
      <c r="J12" s="109">
        <v>8.3</v>
      </c>
      <c r="K12" s="109">
        <f>(G12*3+I12+J12*2)/6</f>
        <v>7.833333333333333</v>
      </c>
      <c r="L12" s="105" t="str">
        <f>IF(OR(H12&lt;5,I12&lt;5,J12&lt;5),"Hỏng TN",IF(K12&gt;=8.95,"XS",IF(K12&gt;=7.95,"Giỏi",IF(K12&gt;=6.95,"Khá",IF(K12&gt;=5.95,"TB-Khá","TB")))))</f>
        <v>Khá</v>
      </c>
      <c r="M12" s="32" t="s">
        <v>11</v>
      </c>
      <c r="N12" s="282"/>
      <c r="Q12" s="2" t="s">
        <v>389</v>
      </c>
    </row>
    <row r="13" ht="13.5" thickTop="1"/>
  </sheetData>
  <sheetProtection/>
  <mergeCells count="9">
    <mergeCell ref="A7:M7"/>
    <mergeCell ref="B9:C9"/>
    <mergeCell ref="A4:N4"/>
    <mergeCell ref="H1:N1"/>
    <mergeCell ref="A2:E2"/>
    <mergeCell ref="H2:N2"/>
    <mergeCell ref="A5:M5"/>
    <mergeCell ref="A6:M6"/>
    <mergeCell ref="A1:E1"/>
  </mergeCells>
  <printOptions/>
  <pageMargins left="0.2" right="0.2" top="0.25" bottom="0.2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2019-07-24T03:52:01Z</cp:lastPrinted>
  <dcterms:created xsi:type="dcterms:W3CDTF">2013-08-04T01:36:32Z</dcterms:created>
  <dcterms:modified xsi:type="dcterms:W3CDTF">2019-07-24T04:02:05Z</dcterms:modified>
  <cp:category/>
  <cp:version/>
  <cp:contentType/>
  <cp:contentStatus/>
</cp:coreProperties>
</file>